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6110" windowHeight="12030" activeTab="0"/>
  </bookViews>
  <sheets>
    <sheet name="式次第＆16年度決算" sheetId="1" r:id="rId1"/>
    <sheet name="16年度決算したがき" sheetId="2" r:id="rId2"/>
    <sheet name="総会次第用（ノーマル版）" sheetId="3" r:id="rId3"/>
    <sheet name="建設込み版" sheetId="4" r:id="rId4"/>
  </sheets>
  <definedNames>
    <definedName name="_xlnm.Print_Area" localSheetId="1">'16年度決算したがき'!$B$2:$G$49</definedName>
    <definedName name="_xlnm.Print_Area" localSheetId="2">'総会次第用（ノーマル版）'!$B$2:$G$49</definedName>
  </definedNames>
  <calcPr fullCalcOnLoad="1"/>
</workbook>
</file>

<file path=xl/sharedStrings.xml><?xml version="1.0" encoding="utf-8"?>
<sst xmlns="http://schemas.openxmlformats.org/spreadsheetml/2006/main" count="329" uniqueCount="103">
  <si>
    <t xml:space="preserve"> </t>
  </si>
  <si>
    <t>歳      入</t>
  </si>
  <si>
    <t>予   算</t>
  </si>
  <si>
    <t>摘      要</t>
  </si>
  <si>
    <t>決   算</t>
  </si>
  <si>
    <t>備     考</t>
  </si>
  <si>
    <t>前年度繰越</t>
  </si>
  <si>
    <t>会　　　費</t>
  </si>
  <si>
    <t>会費・入会金</t>
  </si>
  <si>
    <t>雑　収　入</t>
  </si>
  <si>
    <t>預金利息・名簿売上</t>
  </si>
  <si>
    <t>合　　　計</t>
  </si>
  <si>
    <t>歳　　　出</t>
  </si>
  <si>
    <t>備      考</t>
  </si>
  <si>
    <t>会　議　費</t>
  </si>
  <si>
    <t>常任理事会費</t>
  </si>
  <si>
    <t>行　事　費</t>
  </si>
  <si>
    <t>総会補助・卒業記念品</t>
  </si>
  <si>
    <t>事　務　費</t>
  </si>
  <si>
    <t>消耗品・印刷</t>
  </si>
  <si>
    <t>通信広報費</t>
  </si>
  <si>
    <t>備　品　費</t>
  </si>
  <si>
    <t>事務備品費</t>
  </si>
  <si>
    <t>母校振興費</t>
  </si>
  <si>
    <t>国体参加補助など</t>
  </si>
  <si>
    <t>慶　弔　費</t>
  </si>
  <si>
    <t>事　業　費</t>
  </si>
  <si>
    <t>運　営　費</t>
  </si>
  <si>
    <t>事務局活動費</t>
  </si>
  <si>
    <t>施　設　費</t>
  </si>
  <si>
    <t>予　備　費</t>
  </si>
  <si>
    <t>総会補助・卒業式・入学式</t>
  </si>
  <si>
    <t>郵送代・通信費</t>
  </si>
  <si>
    <t>国体参加・留学補助</t>
  </si>
  <si>
    <t>職員餞別など</t>
  </si>
  <si>
    <t>卒業生３９５名×\10000</t>
  </si>
  <si>
    <t>職員餞別</t>
  </si>
  <si>
    <t>会館建設・会報など</t>
  </si>
  <si>
    <t>積　立　金</t>
  </si>
  <si>
    <t>同窓会館積立金</t>
  </si>
  <si>
    <t>次年度繰越分</t>
  </si>
  <si>
    <t>平成１７年７月１日現在</t>
  </si>
  <si>
    <t>卒業生356名×\10000</t>
  </si>
  <si>
    <t>会館建設費</t>
  </si>
  <si>
    <t>会館維持費</t>
  </si>
  <si>
    <t>卒業生392名×\10000</t>
  </si>
  <si>
    <t>名簿発行・会報など</t>
  </si>
  <si>
    <t>卒業生395名×\10000</t>
  </si>
  <si>
    <t>会報発行</t>
  </si>
  <si>
    <t>総会・卒業式・入学式</t>
  </si>
  <si>
    <t>同窓会館建設・会報発行</t>
  </si>
  <si>
    <t>建設費\10,000,000</t>
  </si>
  <si>
    <t>同窓会館支払準備金</t>
  </si>
  <si>
    <t>同窓会館返済計画</t>
  </si>
  <si>
    <t>￥３５，２００，０００（予定）</t>
  </si>
  <si>
    <t>支払い額</t>
  </si>
  <si>
    <t>同窓会活動予算</t>
  </si>
  <si>
    <t>320～３９０</t>
  </si>
  <si>
    <t>（単位は万円）</t>
  </si>
  <si>
    <t xml:space="preserve"> </t>
  </si>
  <si>
    <t>歳      入</t>
  </si>
  <si>
    <t>予   算</t>
  </si>
  <si>
    <t>摘      要</t>
  </si>
  <si>
    <t>決   算</t>
  </si>
  <si>
    <t>備     考</t>
  </si>
  <si>
    <t>前年度繰越</t>
  </si>
  <si>
    <t>会　　　費</t>
  </si>
  <si>
    <t>会費・入会金</t>
  </si>
  <si>
    <t>卒業生３５1名×\10000</t>
  </si>
  <si>
    <t>雑　収　入</t>
  </si>
  <si>
    <t>預金利息・名簿売上</t>
  </si>
  <si>
    <t>合　　　計</t>
  </si>
  <si>
    <t>歳　　　出</t>
  </si>
  <si>
    <t>備      考</t>
  </si>
  <si>
    <t>会　議　費</t>
  </si>
  <si>
    <t>常任理事会費</t>
  </si>
  <si>
    <t>行　事　費</t>
  </si>
  <si>
    <t>総会補助・卒業記念品</t>
  </si>
  <si>
    <t>事　務　費</t>
  </si>
  <si>
    <t>消耗品・印刷</t>
  </si>
  <si>
    <t>通信広報費</t>
  </si>
  <si>
    <t>郵送代・通信費・ネット</t>
  </si>
  <si>
    <t>備　品　費</t>
  </si>
  <si>
    <t>事務備品費</t>
  </si>
  <si>
    <t>母校振興費</t>
  </si>
  <si>
    <t>国体参加補助など</t>
  </si>
  <si>
    <t>慶　弔　費</t>
  </si>
  <si>
    <t>職員餞別・生花・弔電</t>
  </si>
  <si>
    <t>事　業　費</t>
  </si>
  <si>
    <t>同窓会館建設・周年事業</t>
  </si>
  <si>
    <t>運　営　費</t>
  </si>
  <si>
    <t>事務局活動費</t>
  </si>
  <si>
    <t>施　設　費</t>
  </si>
  <si>
    <t>電気代</t>
  </si>
  <si>
    <t>予　備　費</t>
  </si>
  <si>
    <t>次年度繰越</t>
  </si>
  <si>
    <t>卒業生351名×\10000</t>
  </si>
  <si>
    <t>総会補助・卒業式・入学式</t>
  </si>
  <si>
    <t>郵送代・通信費</t>
  </si>
  <si>
    <t>国体参加・留学補助</t>
  </si>
  <si>
    <t>職員餞別など</t>
  </si>
  <si>
    <t>建設・設計料</t>
  </si>
  <si>
    <t>慶弔・修理・総会補助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</si>
</sst>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6"/>
      <name val="ＭＳ Ｐゴシック"/>
      <family val="3"/>
    </font>
    <font>
      <sz val="11"/>
      <name val="HG丸ｺﾞｼｯｸM-PRO"/>
      <family val="3"/>
    </font>
    <font>
      <b/>
      <sz val="18"/>
      <name val="HG丸ｺﾞｼｯｸM-PRO"/>
      <family val="3"/>
    </font>
    <font>
      <sz val="14"/>
      <name val="HG丸ｺﾞｼｯｸM-PRO"/>
      <family val="3"/>
    </font>
    <font>
      <sz val="10"/>
      <name val="HG丸ｺﾞｼｯｸM-PRO"/>
      <family val="3"/>
    </font>
    <font>
      <b/>
      <i/>
      <sz val="18"/>
      <name val="HG丸ｺﾞｼｯｸM-PRO"/>
      <family val="3"/>
    </font>
    <font>
      <i/>
      <sz val="11"/>
      <name val="HG丸ｺﾞｼｯｸM-PRO"/>
      <family val="3"/>
    </font>
    <font>
      <sz val="18"/>
      <name val="ＭＳ Ｐゴシック"/>
      <family val="3"/>
    </font>
    <font>
      <sz val="11"/>
      <name val="HGP教科書体"/>
      <family val="1"/>
    </font>
    <font>
      <sz val="14"/>
      <name val="HGP教科書体"/>
      <family val="1"/>
    </font>
    <font>
      <b/>
      <sz val="14"/>
      <name val="HGP教科書体"/>
      <family val="1"/>
    </font>
    <font>
      <sz val="16"/>
      <name val="HGP教科書体"/>
      <family val="1"/>
    </font>
    <font>
      <sz val="12"/>
      <name val="HGP教科書体"/>
      <family val="1"/>
    </font>
    <font>
      <sz val="18"/>
      <name val="HGP教科書体"/>
      <family val="1"/>
    </font>
    <font>
      <sz val="14"/>
      <name val="HG正楷書体"/>
      <family val="4"/>
    </font>
    <font>
      <b/>
      <sz val="20"/>
      <name val="HG正楷書体"/>
      <family val="4"/>
    </font>
    <font>
      <b/>
      <sz val="20"/>
      <name val="HGP教科書体"/>
      <family val="1"/>
    </font>
    <font>
      <sz val="14"/>
      <name val="ＭＳ Ｐ明朝"/>
      <family val="1"/>
    </font>
    <font>
      <u val="single"/>
      <sz val="14"/>
      <name val="ＭＳ Ｐ明朝"/>
      <family val="1"/>
    </font>
    <font>
      <sz val="11"/>
      <name val="ＭＳ Ｐ明朝"/>
      <family val="1"/>
    </font>
    <font>
      <b/>
      <u val="single"/>
      <sz val="11"/>
      <name val="ＭＳ Ｐ明朝"/>
      <family val="1"/>
    </font>
    <font>
      <sz val="12"/>
      <name val="ＭＳ Ｐ明朝"/>
      <family val="1"/>
    </font>
    <font>
      <u val="single"/>
      <sz val="11"/>
      <name val="みかちゃん"/>
      <family val="0"/>
    </font>
    <font>
      <u val="single"/>
      <sz val="16"/>
      <name val="みかちゃん"/>
      <family val="0"/>
    </font>
    <font>
      <b/>
      <i/>
      <sz val="11"/>
      <name val="HG丸ｺﾞｼｯｸM-PRO"/>
      <family val="3"/>
    </font>
    <font>
      <b/>
      <i/>
      <sz val="12"/>
      <name val="HG丸ｺﾞｼｯｸM-PRO"/>
      <family val="3"/>
    </font>
    <font>
      <sz val="11"/>
      <color indexed="8"/>
      <name val="ＪＳ明朝"/>
      <family val="1"/>
    </font>
    <font>
      <u val="single"/>
      <sz val="11"/>
      <color indexed="8"/>
      <name val="ＪＳ明朝"/>
      <family val="1"/>
    </font>
    <font>
      <u val="single"/>
      <sz val="12"/>
      <color indexed="8"/>
      <name val="ＪＳ明朝"/>
      <family val="1"/>
    </font>
  </fonts>
  <fills count="2">
    <fill>
      <patternFill/>
    </fill>
    <fill>
      <patternFill patternType="gray125"/>
    </fill>
  </fills>
  <borders count="13">
    <border>
      <left/>
      <right/>
      <top/>
      <bottom/>
      <diagonal/>
    </border>
    <border>
      <left style="thin"/>
      <right style="thin"/>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hair"/>
      <right style="hair"/>
      <top style="thin"/>
      <bottom style="thin"/>
    </border>
    <border>
      <left style="hair"/>
      <right style="hair"/>
      <top style="thin"/>
      <bottom style="mediu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6" fontId="2" fillId="0" borderId="1" xfId="18" applyFont="1" applyBorder="1" applyAlignment="1">
      <alignment vertical="center"/>
    </xf>
    <xf numFmtId="6" fontId="5" fillId="0" borderId="1" xfId="18" applyFont="1" applyBorder="1" applyAlignment="1">
      <alignment vertical="center"/>
    </xf>
    <xf numFmtId="0" fontId="2" fillId="0" borderId="1" xfId="0" applyFont="1" applyBorder="1" applyAlignment="1">
      <alignment vertical="center"/>
    </xf>
    <xf numFmtId="6" fontId="2" fillId="0" borderId="0" xfId="0" applyNumberFormat="1" applyFont="1" applyBorder="1" applyAlignment="1">
      <alignment vertical="center"/>
    </xf>
    <xf numFmtId="6" fontId="7" fillId="0" borderId="1" xfId="18" applyFont="1" applyBorder="1" applyAlignment="1">
      <alignment vertical="center"/>
    </xf>
    <xf numFmtId="6" fontId="7" fillId="0" borderId="1" xfId="0" applyNumberFormat="1" applyFont="1" applyBorder="1" applyAlignment="1">
      <alignment vertical="center"/>
    </xf>
    <xf numFmtId="0" fontId="4" fillId="0" borderId="0" xfId="0" applyFont="1" applyBorder="1" applyAlignment="1">
      <alignment horizontal="left" vertical="center"/>
    </xf>
    <xf numFmtId="6" fontId="7" fillId="0" borderId="0" xfId="0" applyNumberFormat="1" applyFont="1" applyBorder="1" applyAlignment="1">
      <alignment vertical="center"/>
    </xf>
    <xf numFmtId="0" fontId="4" fillId="0" borderId="1" xfId="0" applyFont="1" applyBorder="1" applyAlignment="1">
      <alignment horizontal="left" vertical="center"/>
    </xf>
    <xf numFmtId="6" fontId="7" fillId="0" borderId="1" xfId="18"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55" fontId="2" fillId="0" borderId="5" xfId="0" applyNumberFormat="1"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55" fontId="2" fillId="0" borderId="7" xfId="0" applyNumberFormat="1"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vertical="center"/>
    </xf>
    <xf numFmtId="0" fontId="4" fillId="0" borderId="1" xfId="0" applyFont="1" applyBorder="1" applyAlignment="1">
      <alignment horizontal="left" vertical="center" indent="2"/>
    </xf>
    <xf numFmtId="6" fontId="26" fillId="0" borderId="12" xfId="0" applyNumberFormat="1" applyFont="1" applyBorder="1" applyAlignment="1">
      <alignment horizontal="center" vertical="center"/>
    </xf>
    <xf numFmtId="0" fontId="4" fillId="0" borderId="0" xfId="0" applyFont="1" applyBorder="1" applyAlignment="1">
      <alignment horizontal="left" vertical="center" indent="3"/>
    </xf>
    <xf numFmtId="0" fontId="4" fillId="0" borderId="11" xfId="0" applyFont="1" applyBorder="1" applyAlignment="1">
      <alignment horizontal="center" vertical="center"/>
    </xf>
    <xf numFmtId="0" fontId="4" fillId="0" borderId="12" xfId="0" applyFont="1" applyBorder="1" applyAlignment="1">
      <alignment horizontal="center" vertical="center"/>
    </xf>
    <xf numFmtId="6" fontId="25" fillId="0" borderId="11" xfId="0" applyNumberFormat="1" applyFont="1" applyBorder="1" applyAlignment="1">
      <alignment horizontal="center" vertical="center"/>
    </xf>
    <xf numFmtId="6" fontId="25" fillId="0" borderId="12" xfId="0" applyNumberFormat="1" applyFont="1" applyBorder="1" applyAlignment="1">
      <alignment horizontal="center" vertical="center"/>
    </xf>
    <xf numFmtId="6" fontId="5" fillId="0" borderId="11" xfId="18" applyFont="1" applyBorder="1" applyAlignment="1">
      <alignment horizontal="center" vertical="center"/>
    </xf>
    <xf numFmtId="6" fontId="5" fillId="0" borderId="12"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1</xdr:row>
      <xdr:rowOff>180975</xdr:rowOff>
    </xdr:from>
    <xdr:ext cx="2905125" cy="323850"/>
    <xdr:sp>
      <xdr:nvSpPr>
        <xdr:cNvPr id="1" name="テキスト 9"/>
        <xdr:cNvSpPr txBox="1">
          <a:spLocks noChangeArrowheads="1"/>
        </xdr:cNvSpPr>
      </xdr:nvSpPr>
      <xdr:spPr>
        <a:xfrm>
          <a:off x="304800" y="257175"/>
          <a:ext cx="2905125" cy="323850"/>
        </a:xfrm>
        <a:prstGeom prst="rect">
          <a:avLst/>
        </a:prstGeom>
        <a:solidFill>
          <a:srgbClr val="FFFFFF"/>
        </a:solidFill>
        <a:ln w="9525" cmpd="sng">
          <a:noFill/>
        </a:ln>
      </xdr:spPr>
      <xdr:txBody>
        <a:bodyPr vertOverflow="clip" wrap="square"/>
        <a:p>
          <a:pPr algn="dist">
            <a:defRPr/>
          </a:pPr>
          <a:r>
            <a:rPr lang="en-US" cap="none" sz="1400" b="0" i="0" u="none" baseline="0">
              <a:latin typeface="HG正楷書体"/>
              <a:ea typeface="HG正楷書体"/>
              <a:cs typeface="HG正楷書体"/>
            </a:rPr>
            <a:t>広島県立安古市高等学校同窓会</a:t>
          </a:r>
          <a:r>
            <a:rPr lang="en-US" cap="none" sz="1800" b="0" i="0" u="none" baseline="0">
              <a:latin typeface="ＭＳ Ｐゴシック"/>
              <a:ea typeface="ＭＳ Ｐゴシック"/>
              <a:cs typeface="ＭＳ Ｐゴシック"/>
            </a:rPr>
            <a:t>
</a:t>
          </a:r>
        </a:p>
      </xdr:txBody>
    </xdr:sp>
    <xdr:clientData/>
  </xdr:oneCellAnchor>
  <xdr:oneCellAnchor>
    <xdr:from>
      <xdr:col>0</xdr:col>
      <xdr:colOff>295275</xdr:colOff>
      <xdr:row>3</xdr:row>
      <xdr:rowOff>152400</xdr:rowOff>
    </xdr:from>
    <xdr:ext cx="2867025" cy="323850"/>
    <xdr:sp>
      <xdr:nvSpPr>
        <xdr:cNvPr id="2" name="テキスト 10"/>
        <xdr:cNvSpPr txBox="1">
          <a:spLocks noChangeArrowheads="1"/>
        </xdr:cNvSpPr>
      </xdr:nvSpPr>
      <xdr:spPr>
        <a:xfrm>
          <a:off x="295275" y="666750"/>
          <a:ext cx="2867025" cy="323850"/>
        </a:xfrm>
        <a:prstGeom prst="rect">
          <a:avLst/>
        </a:prstGeom>
        <a:solidFill>
          <a:srgbClr val="FFFFFF"/>
        </a:solidFill>
        <a:ln w="9525" cmpd="sng">
          <a:noFill/>
        </a:ln>
      </xdr:spPr>
      <xdr:txBody>
        <a:bodyPr vertOverflow="clip" wrap="square"/>
        <a:p>
          <a:pPr algn="dist">
            <a:defRPr/>
          </a:pPr>
          <a:r>
            <a:rPr lang="en-US" cap="none" sz="2000" b="1" i="0" u="none" baseline="0"/>
            <a:t>第３０回総会</a:t>
          </a:r>
        </a:p>
      </xdr:txBody>
    </xdr:sp>
    <xdr:clientData/>
  </xdr:oneCellAnchor>
  <xdr:oneCellAnchor>
    <xdr:from>
      <xdr:col>4</xdr:col>
      <xdr:colOff>38100</xdr:colOff>
      <xdr:row>2</xdr:row>
      <xdr:rowOff>114300</xdr:rowOff>
    </xdr:from>
    <xdr:ext cx="114300" cy="276225"/>
    <xdr:sp>
      <xdr:nvSpPr>
        <xdr:cNvPr id="3" name="テキスト 11"/>
        <xdr:cNvSpPr txBox="1">
          <a:spLocks noChangeArrowheads="1"/>
        </xdr:cNvSpPr>
      </xdr:nvSpPr>
      <xdr:spPr>
        <a:xfrm>
          <a:off x="2781300" y="485775"/>
          <a:ext cx="1143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2</xdr:row>
      <xdr:rowOff>0</xdr:rowOff>
    </xdr:from>
    <xdr:to>
      <xdr:col>11</xdr:col>
      <xdr:colOff>209550</xdr:colOff>
      <xdr:row>4</xdr:row>
      <xdr:rowOff>0</xdr:rowOff>
    </xdr:to>
    <xdr:sp>
      <xdr:nvSpPr>
        <xdr:cNvPr id="4" name="テキスト 12"/>
        <xdr:cNvSpPr txBox="1">
          <a:spLocks noChangeArrowheads="1"/>
        </xdr:cNvSpPr>
      </xdr:nvSpPr>
      <xdr:spPr>
        <a:xfrm>
          <a:off x="4352925" y="371475"/>
          <a:ext cx="3400425" cy="552450"/>
        </a:xfrm>
        <a:prstGeom prst="rect">
          <a:avLst/>
        </a:prstGeom>
        <a:solidFill>
          <a:srgbClr val="FFFFFF"/>
        </a:solidFill>
        <a:ln w="9525" cmpd="sng">
          <a:noFill/>
        </a:ln>
      </xdr:spPr>
      <xdr:txBody>
        <a:bodyPr vertOverflow="clip" wrap="square"/>
        <a:p>
          <a:pPr algn="l">
            <a:defRPr/>
          </a:pPr>
          <a:r>
            <a:rPr lang="en-US" cap="none" sz="1100" b="0" i="0" u="none" baseline="0"/>
            <a:t>日時　平成19年8月11日（土）　PM2：00（受付）
場所　広島県立安古市高等学校　(082)879-4511
URL　 http://yasuf.com</a:t>
          </a:r>
        </a:p>
      </xdr:txBody>
    </xdr:sp>
    <xdr:clientData/>
  </xdr:twoCellAnchor>
  <xdr:twoCellAnchor>
    <xdr:from>
      <xdr:col>0</xdr:col>
      <xdr:colOff>600075</xdr:colOff>
      <xdr:row>4</xdr:row>
      <xdr:rowOff>295275</xdr:rowOff>
    </xdr:from>
    <xdr:to>
      <xdr:col>11</xdr:col>
      <xdr:colOff>238125</xdr:colOff>
      <xdr:row>17</xdr:row>
      <xdr:rowOff>47625</xdr:rowOff>
    </xdr:to>
    <xdr:sp>
      <xdr:nvSpPr>
        <xdr:cNvPr id="5" name="テキスト 13"/>
        <xdr:cNvSpPr txBox="1">
          <a:spLocks noChangeArrowheads="1"/>
        </xdr:cNvSpPr>
      </xdr:nvSpPr>
      <xdr:spPr>
        <a:xfrm>
          <a:off x="600075" y="1219200"/>
          <a:ext cx="7181850" cy="3086100"/>
        </a:xfrm>
        <a:prstGeom prst="rect">
          <a:avLst/>
        </a:prstGeom>
        <a:solidFill>
          <a:srgbClr val="FFFFFF"/>
        </a:solidFill>
        <a:ln w="9525" cmpd="sng">
          <a:noFill/>
        </a:ln>
      </xdr:spPr>
      <xdr:txBody>
        <a:bodyPr vertOverflow="clip" wrap="square" vert="wordArtVertRtl"/>
        <a:p>
          <a:pPr algn="r">
            <a:defRPr/>
          </a:pPr>
          <a:r>
            <a:rPr lang="en-US" cap="none" sz="1400" b="0" i="0" u="none" baseline="0">
              <a:latin typeface="HGP教科書体"/>
              <a:ea typeface="HGP教科書体"/>
              <a:cs typeface="HGP教科書体"/>
            </a:rPr>
            <a:t>　　　
　　　</a:t>
          </a:r>
          <a:r>
            <a:rPr lang="en-US" cap="none" sz="2000" b="1" i="0" u="none" baseline="0">
              <a:latin typeface="HGP教科書体"/>
              <a:ea typeface="HGP教科書体"/>
              <a:cs typeface="HGP教科書体"/>
            </a:rPr>
            <a:t>式　次　第</a:t>
          </a:r>
          <a:r>
            <a:rPr lang="en-US" cap="none" sz="1400" b="1" i="0" u="none" baseline="0">
              <a:latin typeface="HGP教科書体"/>
              <a:ea typeface="HGP教科書体"/>
              <a:cs typeface="HGP教科書体"/>
            </a:rPr>
            <a:t>
開式の辞
（第一部）
　・同窓会長あいさつ
　・母校校長祝辞
　・母校概況報告
　・議事
　　　</a:t>
          </a:r>
          <a:r>
            <a:rPr lang="en-US" cap="none" sz="1400" b="0" i="0" u="none" baseline="0">
              <a:latin typeface="HGP教科書体"/>
              <a:ea typeface="HGP教科書体"/>
              <a:cs typeface="HGP教科書体"/>
            </a:rPr>
            <a:t>新役員選出
　　　平成十八年度決算報告　　
　　　平成十九年度予算案
　　　規約改正
　　　</a:t>
          </a:r>
          <a:r>
            <a:rPr lang="en-US" cap="none" sz="1400" b="1" i="0" u="none" baseline="0">
              <a:latin typeface="HGP教科書体"/>
              <a:ea typeface="HGP教科書体"/>
              <a:cs typeface="HGP教科書体"/>
            </a:rPr>
            <a:t>
（第二部）
　・アトラクション
　　 </a:t>
          </a:r>
          <a:r>
            <a:rPr lang="en-US" cap="none" sz="1400" b="0" i="0" u="none" baseline="0">
              <a:latin typeface="HGP教科書体"/>
              <a:ea typeface="HGP教科書体"/>
              <a:cs typeface="HGP教科書体"/>
            </a:rPr>
            <a:t>乾杯</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会食</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役員紹介</a:t>
          </a:r>
          <a:r>
            <a:rPr lang="en-US" cap="none" sz="1400" b="1" i="0" u="none" baseline="0">
              <a:latin typeface="HGP教科書体"/>
              <a:ea typeface="HGP教科書体"/>
              <a:cs typeface="HGP教科書体"/>
            </a:rPr>
            <a:t>
   </a:t>
          </a:r>
          <a:r>
            <a:rPr lang="en-US" cap="none" sz="1400" b="0" i="0" u="none" baseline="0">
              <a:latin typeface="HGP教科書体"/>
              <a:ea typeface="HGP教科書体"/>
              <a:cs typeface="HGP教科書体"/>
            </a:rPr>
            <a:t>校内見学
　　　アトラクション
</a:t>
          </a:r>
          <a:r>
            <a:rPr lang="en-US" cap="none" sz="1400" b="1" i="0" u="none" baseline="0">
              <a:latin typeface="HGP教科書体"/>
              <a:ea typeface="HGP教科書体"/>
              <a:cs typeface="HGP教科書体"/>
            </a:rPr>
            <a:t>
　・校歌斉唱
閉式の辞　</a:t>
          </a:r>
        </a:p>
      </xdr:txBody>
    </xdr:sp>
    <xdr:clientData/>
  </xdr:twoCellAnchor>
  <xdr:twoCellAnchor>
    <xdr:from>
      <xdr:col>0</xdr:col>
      <xdr:colOff>409575</xdr:colOff>
      <xdr:row>4</xdr:row>
      <xdr:rowOff>180975</xdr:rowOff>
    </xdr:from>
    <xdr:to>
      <xdr:col>11</xdr:col>
      <xdr:colOff>400050</xdr:colOff>
      <xdr:row>17</xdr:row>
      <xdr:rowOff>180975</xdr:rowOff>
    </xdr:to>
    <xdr:sp>
      <xdr:nvSpPr>
        <xdr:cNvPr id="6" name="Rectangle 16"/>
        <xdr:cNvSpPr>
          <a:spLocks/>
        </xdr:cNvSpPr>
      </xdr:nvSpPr>
      <xdr:spPr>
        <a:xfrm>
          <a:off x="409575" y="1104900"/>
          <a:ext cx="7534275" cy="3333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30</xdr:row>
      <xdr:rowOff>66675</xdr:rowOff>
    </xdr:from>
    <xdr:to>
      <xdr:col>12</xdr:col>
      <xdr:colOff>247650</xdr:colOff>
      <xdr:row>46</xdr:row>
      <xdr:rowOff>38100</xdr:rowOff>
    </xdr:to>
    <xdr:sp>
      <xdr:nvSpPr>
        <xdr:cNvPr id="7" name="テキスト 17"/>
        <xdr:cNvSpPr txBox="1">
          <a:spLocks noChangeArrowheads="1"/>
        </xdr:cNvSpPr>
      </xdr:nvSpPr>
      <xdr:spPr>
        <a:xfrm>
          <a:off x="295275" y="7696200"/>
          <a:ext cx="8181975" cy="3771900"/>
        </a:xfrm>
        <a:prstGeom prst="rect">
          <a:avLst/>
        </a:prstGeom>
        <a:solidFill>
          <a:srgbClr val="FFFFFF"/>
        </a:solidFill>
        <a:ln w="9525" cmpd="sng">
          <a:noFill/>
        </a:ln>
      </xdr:spPr>
      <xdr:txBody>
        <a:bodyPr vertOverflow="clip" wrap="square" vert="wordArtVertRtl"/>
        <a:p>
          <a:pPr algn="r">
            <a:defRPr/>
          </a:pPr>
          <a:r>
            <a:rPr lang="en-US" cap="none" sz="1800" b="0" i="0" u="none" baseline="0">
              <a:latin typeface="HGP教科書体"/>
              <a:ea typeface="HGP教科書体"/>
              <a:cs typeface="HGP教科書体"/>
            </a:rPr>
            <a:t>広島県立安古市高等学校校歌</a:t>
          </a:r>
          <a:r>
            <a:rPr lang="en-US" cap="none" sz="1600" b="0" i="0" u="none" baseline="0">
              <a:latin typeface="HGP教科書体"/>
              <a:ea typeface="HGP教科書体"/>
              <a:cs typeface="HGP教科書体"/>
            </a:rPr>
            <a:t>
　　　　</a:t>
          </a:r>
          <a:r>
            <a:rPr lang="en-US" cap="none" sz="1100" b="0" i="0" u="none" baseline="0">
              <a:latin typeface="HGP教科書体"/>
              <a:ea typeface="HGP教科書体"/>
              <a:cs typeface="HGP教科書体"/>
            </a:rPr>
            <a:t>安古市高校校歌選定委員会選定
　　　　　　　　</a:t>
          </a:r>
          <a:r>
            <a:rPr lang="en-US" cap="none" sz="1200" b="0" i="0" u="none" baseline="0">
              <a:latin typeface="HGP教科書体"/>
              <a:ea typeface="HGP教科書体"/>
              <a:cs typeface="HGP教科書体"/>
            </a:rPr>
            <a:t>作詞　　山　碕　雄　一</a:t>
          </a:r>
          <a:r>
            <a:rPr lang="en-US" cap="none" sz="1100" b="0" i="0" u="none" baseline="0">
              <a:latin typeface="HGP教科書体"/>
              <a:ea typeface="HGP教科書体"/>
              <a:cs typeface="HGP教科書体"/>
            </a:rPr>
            <a:t>
　　　　　　　　</a:t>
          </a:r>
          <a:r>
            <a:rPr lang="en-US" cap="none" sz="1200" b="0" i="0" u="none" baseline="0">
              <a:latin typeface="HGP教科書体"/>
              <a:ea typeface="HGP教科書体"/>
              <a:cs typeface="HGP教科書体"/>
            </a:rPr>
            <a:t>作曲　　川　口　慧　悟
</a:t>
          </a:r>
          <a:r>
            <a:rPr lang="en-US" cap="none" sz="1400" b="0" i="0" u="none" baseline="0">
              <a:latin typeface="HGP教科書体"/>
              <a:ea typeface="HGP教科書体"/>
              <a:cs typeface="HGP教科書体"/>
            </a:rPr>
            <a:t>　太田川　ひかる南に
　瀬戸の海　ひらけるところ
　今晴朗の　夢を抱いて
　集う窓辺は　われらの母校
　　春さきがけを　告げる梅が
　　寒風に耐え　におう朝
　　創成の意気　胸にこめて
　　友よ学ばん　明日をひらく生命
　武田山　こもる緑に
　高遠の　理想を仰ぎ
　永く三矢の　教えをしのび
　誠実の道を　求めてやまず
　　堅く結んだ　互いの手に
　　青春の血が　通う夕べ
　　秋紅葉に　心燃えて
　　友よきたえん　明日を築く力
</a:t>
          </a:r>
        </a:p>
      </xdr:txBody>
    </xdr:sp>
    <xdr:clientData/>
  </xdr:twoCellAnchor>
  <xdr:twoCellAnchor>
    <xdr:from>
      <xdr:col>0</xdr:col>
      <xdr:colOff>428625</xdr:colOff>
      <xdr:row>18</xdr:row>
      <xdr:rowOff>142875</xdr:rowOff>
    </xdr:from>
    <xdr:to>
      <xdr:col>4</xdr:col>
      <xdr:colOff>19050</xdr:colOff>
      <xdr:row>26</xdr:row>
      <xdr:rowOff>85725</xdr:rowOff>
    </xdr:to>
    <xdr:sp>
      <xdr:nvSpPr>
        <xdr:cNvPr id="8" name="テキスト 19"/>
        <xdr:cNvSpPr txBox="1">
          <a:spLocks noChangeArrowheads="1"/>
        </xdr:cNvSpPr>
      </xdr:nvSpPr>
      <xdr:spPr>
        <a:xfrm>
          <a:off x="428625" y="4619625"/>
          <a:ext cx="2333625"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sng" baseline="0">
              <a:latin typeface="ＭＳ Ｐ明朝"/>
              <a:ea typeface="ＭＳ Ｐ明朝"/>
              <a:cs typeface="ＭＳ Ｐ明朝"/>
            </a:rPr>
            <a:t>
</a:t>
          </a:r>
          <a:r>
            <a:rPr lang="en-US" cap="none" sz="1400" b="0" i="0" u="none" baseline="0">
              <a:latin typeface="ＭＳ Ｐ明朝"/>
              <a:ea typeface="ＭＳ Ｐ明朝"/>
              <a:cs typeface="ＭＳ Ｐ明朝"/>
            </a:rPr>
            <a:t>　</a:t>
          </a:r>
          <a:r>
            <a:rPr lang="en-US" cap="none" sz="1400" b="0" i="0" u="sng" baseline="0">
              <a:latin typeface="ＭＳ Ｐ明朝"/>
              <a:ea typeface="ＭＳ Ｐ明朝"/>
              <a:cs typeface="ＭＳ Ｐ明朝"/>
            </a:rPr>
            <a:t>同窓会館建設費について</a:t>
          </a:r>
          <a:r>
            <a:rPr lang="en-US" cap="none" sz="1100" b="0" i="0" u="none" baseline="0">
              <a:latin typeface="ＭＳ Ｐ明朝"/>
              <a:ea typeface="ＭＳ Ｐ明朝"/>
              <a:cs typeface="ＭＳ Ｐ明朝"/>
            </a:rPr>
            <a:t>
　　総建設費
　　　</a:t>
          </a:r>
          <a:r>
            <a:rPr lang="en-US" cap="none" sz="1100" b="1" i="0" u="sng" baseline="0">
              <a:latin typeface="ＭＳ Ｐ明朝"/>
              <a:ea typeface="ＭＳ Ｐ明朝"/>
              <a:cs typeface="ＭＳ Ｐ明朝"/>
            </a:rPr>
            <a:t>　￥３７，１００，０００－</a:t>
          </a:r>
          <a:r>
            <a:rPr lang="en-US" cap="none" sz="1100" b="0" i="0" u="none" baseline="0">
              <a:latin typeface="ＭＳ Ｐ明朝"/>
              <a:ea typeface="ＭＳ Ｐ明朝"/>
              <a:cs typeface="ＭＳ Ｐ明朝"/>
            </a:rPr>
            <a:t>
　※うち３４８０万円は支払い完了。
　　　残金２３０万円に関して、
　　　平成２０年に返済完了予定</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142875</xdr:colOff>
      <xdr:row>19</xdr:row>
      <xdr:rowOff>76200</xdr:rowOff>
    </xdr:from>
    <xdr:to>
      <xdr:col>11</xdr:col>
      <xdr:colOff>200025</xdr:colOff>
      <xdr:row>29</xdr:row>
      <xdr:rowOff>142875</xdr:rowOff>
    </xdr:to>
    <xdr:sp>
      <xdr:nvSpPr>
        <xdr:cNvPr id="9" name="テキスト 20"/>
        <xdr:cNvSpPr txBox="1">
          <a:spLocks noChangeArrowheads="1"/>
        </xdr:cNvSpPr>
      </xdr:nvSpPr>
      <xdr:spPr>
        <a:xfrm>
          <a:off x="3571875" y="4772025"/>
          <a:ext cx="4171950" cy="2781300"/>
        </a:xfrm>
        <a:prstGeom prst="rect">
          <a:avLst/>
        </a:prstGeom>
        <a:noFill/>
        <a:ln w="9525" cmpd="sng">
          <a:noFill/>
        </a:ln>
      </xdr:spPr>
      <xdr:txBody>
        <a:bodyPr vertOverflow="clip" wrap="square"/>
        <a:p>
          <a:pPr algn="l">
            <a:defRPr/>
          </a:pPr>
          <a:r>
            <a:rPr lang="en-US" cap="none" sz="1200" b="0" i="0" u="none" baseline="0"/>
            <a:t>
１４：００　受付開始
１４：３０　第一部　　同窓会議事など
１５：００　第二部
　　　　　　会食
　　　　　　校内見学
１６：２０　アトラクション　　
１６：４５　校歌斉唱
１７：００　終了（中締め）
１７：３０　閉会
　　　　　　　　</a:t>
          </a:r>
        </a:p>
      </xdr:txBody>
    </xdr:sp>
    <xdr:clientData/>
  </xdr:twoCellAnchor>
  <xdr:twoCellAnchor>
    <xdr:from>
      <xdr:col>0</xdr:col>
      <xdr:colOff>381000</xdr:colOff>
      <xdr:row>46</xdr:row>
      <xdr:rowOff>66675</xdr:rowOff>
    </xdr:from>
    <xdr:to>
      <xdr:col>10</xdr:col>
      <xdr:colOff>419100</xdr:colOff>
      <xdr:row>47</xdr:row>
      <xdr:rowOff>66675</xdr:rowOff>
    </xdr:to>
    <xdr:sp>
      <xdr:nvSpPr>
        <xdr:cNvPr id="10" name="テキスト 21"/>
        <xdr:cNvSpPr txBox="1">
          <a:spLocks noChangeArrowheads="1"/>
        </xdr:cNvSpPr>
      </xdr:nvSpPr>
      <xdr:spPr>
        <a:xfrm>
          <a:off x="381000" y="11496675"/>
          <a:ext cx="6896100" cy="314325"/>
        </a:xfrm>
        <a:prstGeom prst="rect">
          <a:avLst/>
        </a:prstGeom>
        <a:solidFill>
          <a:srgbClr val="FFFFFF"/>
        </a:solidFill>
        <a:ln w="9525" cmpd="sng">
          <a:noFill/>
        </a:ln>
      </xdr:spPr>
      <xdr:txBody>
        <a:bodyPr vertOverflow="clip" wrap="square"/>
        <a:p>
          <a:pPr algn="l">
            <a:defRPr/>
          </a:pPr>
          <a:r>
            <a:rPr lang="en-US" cap="none" sz="1100" b="0" i="0" u="sng" baseline="0">
              <a:latin typeface="みかちゃん"/>
              <a:ea typeface="みかちゃん"/>
              <a:cs typeface="みかちゃん"/>
            </a:rPr>
            <a:t>☆同窓会ＨＰ開設☆　</a:t>
          </a:r>
          <a:r>
            <a:rPr lang="en-US" cap="none" sz="1600" b="0" i="0" u="sng" baseline="0">
              <a:latin typeface="みかちゃん"/>
              <a:ea typeface="みかちゃん"/>
              <a:cs typeface="みかちゃん"/>
            </a:rPr>
            <a:t>yasuf.com </a:t>
          </a:r>
          <a:r>
            <a:rPr lang="en-US" cap="none" sz="1100" b="0" i="0" u="sng" baseline="0">
              <a:latin typeface="みかちゃん"/>
              <a:ea typeface="みかちゃん"/>
              <a:cs typeface="みかちゃん"/>
            </a:rPr>
            <a:t>（やすエフ　どっとコム）</a:t>
          </a:r>
        </a:p>
      </xdr:txBody>
    </xdr:sp>
    <xdr:clientData/>
  </xdr:twoCellAnchor>
  <xdr:twoCellAnchor>
    <xdr:from>
      <xdr:col>7</xdr:col>
      <xdr:colOff>581025</xdr:colOff>
      <xdr:row>23</xdr:row>
      <xdr:rowOff>114300</xdr:rowOff>
    </xdr:from>
    <xdr:to>
      <xdr:col>11</xdr:col>
      <xdr:colOff>0</xdr:colOff>
      <xdr:row>26</xdr:row>
      <xdr:rowOff>247650</xdr:rowOff>
    </xdr:to>
    <xdr:sp>
      <xdr:nvSpPr>
        <xdr:cNvPr id="11" name="テキスト 28"/>
        <xdr:cNvSpPr txBox="1">
          <a:spLocks noChangeArrowheads="1"/>
        </xdr:cNvSpPr>
      </xdr:nvSpPr>
      <xdr:spPr>
        <a:xfrm>
          <a:off x="5381625" y="5781675"/>
          <a:ext cx="2162175" cy="7524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（第二部の時間はあくまでも目安程度にお考えください。）</a:t>
          </a:r>
        </a:p>
      </xdr:txBody>
    </xdr:sp>
    <xdr:clientData/>
  </xdr:twoCellAnchor>
  <xdr:twoCellAnchor>
    <xdr:from>
      <xdr:col>14</xdr:col>
      <xdr:colOff>38100</xdr:colOff>
      <xdr:row>1</xdr:row>
      <xdr:rowOff>190500</xdr:rowOff>
    </xdr:from>
    <xdr:to>
      <xdr:col>16</xdr:col>
      <xdr:colOff>542925</xdr:colOff>
      <xdr:row>3</xdr:row>
      <xdr:rowOff>104775</xdr:rowOff>
    </xdr:to>
    <xdr:sp>
      <xdr:nvSpPr>
        <xdr:cNvPr id="12" name="Rectangle 29"/>
        <xdr:cNvSpPr>
          <a:spLocks/>
        </xdr:cNvSpPr>
      </xdr:nvSpPr>
      <xdr:spPr>
        <a:xfrm>
          <a:off x="9077325" y="266700"/>
          <a:ext cx="32575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平成１8年度　決　算</a:t>
          </a:r>
        </a:p>
      </xdr:txBody>
    </xdr:sp>
    <xdr:clientData/>
  </xdr:twoCellAnchor>
  <xdr:twoCellAnchor>
    <xdr:from>
      <xdr:col>14</xdr:col>
      <xdr:colOff>0</xdr:colOff>
      <xdr:row>4</xdr:row>
      <xdr:rowOff>0</xdr:rowOff>
    </xdr:from>
    <xdr:to>
      <xdr:col>19</xdr:col>
      <xdr:colOff>0</xdr:colOff>
      <xdr:row>9</xdr:row>
      <xdr:rowOff>0</xdr:rowOff>
    </xdr:to>
    <xdr:sp>
      <xdr:nvSpPr>
        <xdr:cNvPr id="13" name="Rectangle 30"/>
        <xdr:cNvSpPr>
          <a:spLocks/>
        </xdr:cNvSpPr>
      </xdr:nvSpPr>
      <xdr:spPr>
        <a:xfrm>
          <a:off x="9039225" y="923925"/>
          <a:ext cx="7839075"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19</xdr:col>
      <xdr:colOff>0</xdr:colOff>
      <xdr:row>24</xdr:row>
      <xdr:rowOff>0</xdr:rowOff>
    </xdr:to>
    <xdr:sp>
      <xdr:nvSpPr>
        <xdr:cNvPr id="14" name="Rectangle 31"/>
        <xdr:cNvSpPr>
          <a:spLocks/>
        </xdr:cNvSpPr>
      </xdr:nvSpPr>
      <xdr:spPr>
        <a:xfrm>
          <a:off x="9039225" y="2562225"/>
          <a:ext cx="7839075" cy="3419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19</xdr:col>
      <xdr:colOff>0</xdr:colOff>
      <xdr:row>33</xdr:row>
      <xdr:rowOff>0</xdr:rowOff>
    </xdr:to>
    <xdr:sp>
      <xdr:nvSpPr>
        <xdr:cNvPr id="15" name="Rectangle 32"/>
        <xdr:cNvSpPr>
          <a:spLocks/>
        </xdr:cNvSpPr>
      </xdr:nvSpPr>
      <xdr:spPr>
        <a:xfrm>
          <a:off x="9039225" y="7029450"/>
          <a:ext cx="7839075"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xdr:row>
      <xdr:rowOff>0</xdr:rowOff>
    </xdr:from>
    <xdr:to>
      <xdr:col>19</xdr:col>
      <xdr:colOff>0</xdr:colOff>
      <xdr:row>47</xdr:row>
      <xdr:rowOff>0</xdr:rowOff>
    </xdr:to>
    <xdr:sp>
      <xdr:nvSpPr>
        <xdr:cNvPr id="16" name="Rectangle 33"/>
        <xdr:cNvSpPr>
          <a:spLocks/>
        </xdr:cNvSpPr>
      </xdr:nvSpPr>
      <xdr:spPr>
        <a:xfrm>
          <a:off x="9039225" y="8639175"/>
          <a:ext cx="7839075"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26</xdr:row>
      <xdr:rowOff>190500</xdr:rowOff>
    </xdr:from>
    <xdr:to>
      <xdr:col>16</xdr:col>
      <xdr:colOff>600075</xdr:colOff>
      <xdr:row>26</xdr:row>
      <xdr:rowOff>533400</xdr:rowOff>
    </xdr:to>
    <xdr:sp>
      <xdr:nvSpPr>
        <xdr:cNvPr id="17" name="Rectangle 34"/>
        <xdr:cNvSpPr>
          <a:spLocks/>
        </xdr:cNvSpPr>
      </xdr:nvSpPr>
      <xdr:spPr>
        <a:xfrm>
          <a:off x="9077325" y="6477000"/>
          <a:ext cx="33147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平成１9年度　予算案</a:t>
          </a:r>
        </a:p>
      </xdr:txBody>
    </xdr:sp>
    <xdr:clientData/>
  </xdr:twoCellAnchor>
  <xdr:twoCellAnchor>
    <xdr:from>
      <xdr:col>14</xdr:col>
      <xdr:colOff>0</xdr:colOff>
      <xdr:row>4</xdr:row>
      <xdr:rowOff>0</xdr:rowOff>
    </xdr:from>
    <xdr:to>
      <xdr:col>19</xdr:col>
      <xdr:colOff>0</xdr:colOff>
      <xdr:row>9</xdr:row>
      <xdr:rowOff>0</xdr:rowOff>
    </xdr:to>
    <xdr:sp>
      <xdr:nvSpPr>
        <xdr:cNvPr id="18" name="Rectangle 35"/>
        <xdr:cNvSpPr>
          <a:spLocks/>
        </xdr:cNvSpPr>
      </xdr:nvSpPr>
      <xdr:spPr>
        <a:xfrm>
          <a:off x="9039225" y="923925"/>
          <a:ext cx="7839075"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19</xdr:col>
      <xdr:colOff>0</xdr:colOff>
      <xdr:row>24</xdr:row>
      <xdr:rowOff>0</xdr:rowOff>
    </xdr:to>
    <xdr:sp>
      <xdr:nvSpPr>
        <xdr:cNvPr id="19" name="Rectangle 36"/>
        <xdr:cNvSpPr>
          <a:spLocks/>
        </xdr:cNvSpPr>
      </xdr:nvSpPr>
      <xdr:spPr>
        <a:xfrm>
          <a:off x="9039225" y="2562225"/>
          <a:ext cx="7839075" cy="3419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26</xdr:row>
      <xdr:rowOff>180975</xdr:rowOff>
    </xdr:from>
    <xdr:to>
      <xdr:col>4</xdr:col>
      <xdr:colOff>0</xdr:colOff>
      <xdr:row>30</xdr:row>
      <xdr:rowOff>200025</xdr:rowOff>
    </xdr:to>
    <xdr:sp>
      <xdr:nvSpPr>
        <xdr:cNvPr id="20" name="Rectangle 37"/>
        <xdr:cNvSpPr>
          <a:spLocks/>
        </xdr:cNvSpPr>
      </xdr:nvSpPr>
      <xdr:spPr>
        <a:xfrm>
          <a:off x="419100" y="6467475"/>
          <a:ext cx="2324100"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200" b="0" i="0" u="sng" baseline="0">
              <a:solidFill>
                <a:srgbClr val="000000"/>
              </a:solidFill>
            </a:rPr>
            <a:t>新役員について
</a:t>
          </a:r>
          <a:r>
            <a:rPr lang="en-US" cap="none" sz="1100" b="0" i="0" u="sng" baseline="0">
              <a:solidFill>
                <a:srgbClr val="000000"/>
              </a:solidFill>
            </a:rPr>
            <a:t>
</a:t>
          </a:r>
          <a:r>
            <a:rPr lang="en-US" cap="none" sz="1100" b="0" i="0" u="none" baseline="0">
              <a:solidFill>
                <a:srgbClr val="000000"/>
              </a:solidFill>
            </a:rPr>
            <a:t>　新役員（１９年卒業生）
　　伊藤英佑 　　河野朋葉
　会計監査
　　竹内明美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190500</xdr:rowOff>
    </xdr:from>
    <xdr:to>
      <xdr:col>3</xdr:col>
      <xdr:colOff>542925</xdr:colOff>
      <xdr:row>3</xdr:row>
      <xdr:rowOff>104775</xdr:rowOff>
    </xdr:to>
    <xdr:sp>
      <xdr:nvSpPr>
        <xdr:cNvPr id="1" name="テキスト 1"/>
        <xdr:cNvSpPr txBox="1">
          <a:spLocks noChangeArrowheads="1"/>
        </xdr:cNvSpPr>
      </xdr:nvSpPr>
      <xdr:spPr>
        <a:xfrm>
          <a:off x="6858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2"/>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3"/>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6</xdr:col>
      <xdr:colOff>0</xdr:colOff>
      <xdr:row>33</xdr:row>
      <xdr:rowOff>0</xdr:rowOff>
    </xdr:to>
    <xdr:sp>
      <xdr:nvSpPr>
        <xdr:cNvPr id="4" name="Rectangle 4"/>
        <xdr:cNvSpPr>
          <a:spLocks/>
        </xdr:cNvSpPr>
      </xdr:nvSpPr>
      <xdr:spPr>
        <a:xfrm>
          <a:off x="647700" y="6953250"/>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6</xdr:col>
      <xdr:colOff>0</xdr:colOff>
      <xdr:row>47</xdr:row>
      <xdr:rowOff>0</xdr:rowOff>
    </xdr:to>
    <xdr:sp>
      <xdr:nvSpPr>
        <xdr:cNvPr id="5" name="Rectangle 5"/>
        <xdr:cNvSpPr>
          <a:spLocks/>
        </xdr:cNvSpPr>
      </xdr:nvSpPr>
      <xdr:spPr>
        <a:xfrm>
          <a:off x="647700" y="85629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26</xdr:row>
      <xdr:rowOff>190500</xdr:rowOff>
    </xdr:from>
    <xdr:to>
      <xdr:col>3</xdr:col>
      <xdr:colOff>600075</xdr:colOff>
      <xdr:row>26</xdr:row>
      <xdr:rowOff>533400</xdr:rowOff>
    </xdr:to>
    <xdr:sp>
      <xdr:nvSpPr>
        <xdr:cNvPr id="6" name="テキスト 6"/>
        <xdr:cNvSpPr txBox="1">
          <a:spLocks noChangeArrowheads="1"/>
        </xdr:cNvSpPr>
      </xdr:nvSpPr>
      <xdr:spPr>
        <a:xfrm>
          <a:off x="685800" y="640080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平成１7年度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7"/>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8" name="Rectangle 8"/>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190500</xdr:rowOff>
    </xdr:from>
    <xdr:to>
      <xdr:col>3</xdr:col>
      <xdr:colOff>542925</xdr:colOff>
      <xdr:row>3</xdr:row>
      <xdr:rowOff>104775</xdr:rowOff>
    </xdr:to>
    <xdr:sp>
      <xdr:nvSpPr>
        <xdr:cNvPr id="1" name="テキスト 2"/>
        <xdr:cNvSpPr txBox="1">
          <a:spLocks noChangeArrowheads="1"/>
        </xdr:cNvSpPr>
      </xdr:nvSpPr>
      <xdr:spPr>
        <a:xfrm>
          <a:off x="6858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平成１5年度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3"/>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4"/>
        <xdr:cNvSpPr>
          <a:spLocks/>
        </xdr:cNvSpPr>
      </xdr:nvSpPr>
      <xdr:spPr>
        <a:xfrm>
          <a:off x="647700" y="24860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6</xdr:col>
      <xdr:colOff>0</xdr:colOff>
      <xdr:row>33</xdr:row>
      <xdr:rowOff>0</xdr:rowOff>
    </xdr:to>
    <xdr:sp>
      <xdr:nvSpPr>
        <xdr:cNvPr id="4" name="Rectangle 5"/>
        <xdr:cNvSpPr>
          <a:spLocks/>
        </xdr:cNvSpPr>
      </xdr:nvSpPr>
      <xdr:spPr>
        <a:xfrm>
          <a:off x="647700" y="6953250"/>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6</xdr:col>
      <xdr:colOff>0</xdr:colOff>
      <xdr:row>47</xdr:row>
      <xdr:rowOff>0</xdr:rowOff>
    </xdr:to>
    <xdr:sp>
      <xdr:nvSpPr>
        <xdr:cNvPr id="5" name="Rectangle 6"/>
        <xdr:cNvSpPr>
          <a:spLocks/>
        </xdr:cNvSpPr>
      </xdr:nvSpPr>
      <xdr:spPr>
        <a:xfrm>
          <a:off x="647700" y="856297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26</xdr:row>
      <xdr:rowOff>190500</xdr:rowOff>
    </xdr:from>
    <xdr:to>
      <xdr:col>3</xdr:col>
      <xdr:colOff>600075</xdr:colOff>
      <xdr:row>26</xdr:row>
      <xdr:rowOff>533400</xdr:rowOff>
    </xdr:to>
    <xdr:sp>
      <xdr:nvSpPr>
        <xdr:cNvPr id="6" name="テキスト 7"/>
        <xdr:cNvSpPr txBox="1">
          <a:spLocks noChangeArrowheads="1"/>
        </xdr:cNvSpPr>
      </xdr:nvSpPr>
      <xdr:spPr>
        <a:xfrm>
          <a:off x="685800" y="640080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8"/>
        <xdr:cNvSpPr>
          <a:spLocks/>
        </xdr:cNvSpPr>
      </xdr:nvSpPr>
      <xdr:spPr>
        <a:xfrm>
          <a:off x="647700" y="847725"/>
          <a:ext cx="7715250" cy="1352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10</xdr:row>
      <xdr:rowOff>342900</xdr:rowOff>
    </xdr:from>
    <xdr:to>
      <xdr:col>5</xdr:col>
      <xdr:colOff>1895475</xdr:colOff>
      <xdr:row>24</xdr:row>
      <xdr:rowOff>28575</xdr:rowOff>
    </xdr:to>
    <xdr:sp>
      <xdr:nvSpPr>
        <xdr:cNvPr id="8" name="Rectangle 9"/>
        <xdr:cNvSpPr>
          <a:spLocks/>
        </xdr:cNvSpPr>
      </xdr:nvSpPr>
      <xdr:spPr>
        <a:xfrm>
          <a:off x="619125" y="2828925"/>
          <a:ext cx="7715250" cy="3105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3</xdr:col>
      <xdr:colOff>533400</xdr:colOff>
      <xdr:row>3</xdr:row>
      <xdr:rowOff>257175</xdr:rowOff>
    </xdr:to>
    <xdr:sp>
      <xdr:nvSpPr>
        <xdr:cNvPr id="1" name="テキスト 1"/>
        <xdr:cNvSpPr txBox="1">
          <a:spLocks noChangeArrowheads="1"/>
        </xdr:cNvSpPr>
      </xdr:nvSpPr>
      <xdr:spPr>
        <a:xfrm>
          <a:off x="152400" y="190500"/>
          <a:ext cx="346710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平成１5年度　決　算</a:t>
          </a:r>
        </a:p>
      </xdr:txBody>
    </xdr:sp>
    <xdr:clientData/>
  </xdr:twoCellAnchor>
  <xdr:twoCellAnchor>
    <xdr:from>
      <xdr:col>1</xdr:col>
      <xdr:colOff>0</xdr:colOff>
      <xdr:row>4</xdr:row>
      <xdr:rowOff>0</xdr:rowOff>
    </xdr:from>
    <xdr:to>
      <xdr:col>6</xdr:col>
      <xdr:colOff>0</xdr:colOff>
      <xdr:row>9</xdr:row>
      <xdr:rowOff>0</xdr:rowOff>
    </xdr:to>
    <xdr:sp>
      <xdr:nvSpPr>
        <xdr:cNvPr id="2" name="Rectangle 2"/>
        <xdr:cNvSpPr>
          <a:spLocks/>
        </xdr:cNvSpPr>
      </xdr:nvSpPr>
      <xdr:spPr>
        <a:xfrm>
          <a:off x="123825" y="69532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3" name="Rectangle 3"/>
        <xdr:cNvSpPr>
          <a:spLocks/>
        </xdr:cNvSpPr>
      </xdr:nvSpPr>
      <xdr:spPr>
        <a:xfrm>
          <a:off x="123825" y="20859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6</xdr:col>
      <xdr:colOff>0</xdr:colOff>
      <xdr:row>31</xdr:row>
      <xdr:rowOff>0</xdr:rowOff>
    </xdr:to>
    <xdr:sp>
      <xdr:nvSpPr>
        <xdr:cNvPr id="4" name="Rectangle 4"/>
        <xdr:cNvSpPr>
          <a:spLocks/>
        </xdr:cNvSpPr>
      </xdr:nvSpPr>
      <xdr:spPr>
        <a:xfrm>
          <a:off x="123825" y="593407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0</xdr:rowOff>
    </xdr:from>
    <xdr:to>
      <xdr:col>6</xdr:col>
      <xdr:colOff>0</xdr:colOff>
      <xdr:row>45</xdr:row>
      <xdr:rowOff>0</xdr:rowOff>
    </xdr:to>
    <xdr:sp>
      <xdr:nvSpPr>
        <xdr:cNvPr id="5" name="Rectangle 5"/>
        <xdr:cNvSpPr>
          <a:spLocks/>
        </xdr:cNvSpPr>
      </xdr:nvSpPr>
      <xdr:spPr>
        <a:xfrm>
          <a:off x="123825" y="73437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24</xdr:row>
      <xdr:rowOff>238125</xdr:rowOff>
    </xdr:from>
    <xdr:to>
      <xdr:col>3</xdr:col>
      <xdr:colOff>542925</xdr:colOff>
      <xdr:row>25</xdr:row>
      <xdr:rowOff>19050</xdr:rowOff>
    </xdr:to>
    <xdr:sp>
      <xdr:nvSpPr>
        <xdr:cNvPr id="6" name="テキスト 6"/>
        <xdr:cNvSpPr txBox="1">
          <a:spLocks noChangeArrowheads="1"/>
        </xdr:cNvSpPr>
      </xdr:nvSpPr>
      <xdr:spPr>
        <a:xfrm>
          <a:off x="104775" y="5429250"/>
          <a:ext cx="3524250" cy="352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t>　平成１6年度　予算案</a:t>
          </a:r>
        </a:p>
      </xdr:txBody>
    </xdr:sp>
    <xdr:clientData/>
  </xdr:twoCellAnchor>
  <xdr:twoCellAnchor>
    <xdr:from>
      <xdr:col>1</xdr:col>
      <xdr:colOff>0</xdr:colOff>
      <xdr:row>4</xdr:row>
      <xdr:rowOff>0</xdr:rowOff>
    </xdr:from>
    <xdr:to>
      <xdr:col>6</xdr:col>
      <xdr:colOff>0</xdr:colOff>
      <xdr:row>9</xdr:row>
      <xdr:rowOff>0</xdr:rowOff>
    </xdr:to>
    <xdr:sp>
      <xdr:nvSpPr>
        <xdr:cNvPr id="7" name="Rectangle 7"/>
        <xdr:cNvSpPr>
          <a:spLocks/>
        </xdr:cNvSpPr>
      </xdr:nvSpPr>
      <xdr:spPr>
        <a:xfrm>
          <a:off x="123825" y="695325"/>
          <a:ext cx="7715250" cy="1219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6</xdr:col>
      <xdr:colOff>0</xdr:colOff>
      <xdr:row>23</xdr:row>
      <xdr:rowOff>0</xdr:rowOff>
    </xdr:to>
    <xdr:sp>
      <xdr:nvSpPr>
        <xdr:cNvPr id="8" name="Rectangle 8"/>
        <xdr:cNvSpPr>
          <a:spLocks/>
        </xdr:cNvSpPr>
      </xdr:nvSpPr>
      <xdr:spPr>
        <a:xfrm>
          <a:off x="123825" y="2085975"/>
          <a:ext cx="7715250" cy="2971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O2:S47"/>
  <sheetViews>
    <sheetView tabSelected="1" zoomScale="50" zoomScaleNormal="50" workbookViewId="0" topLeftCell="A1">
      <selection activeCell="R4" sqref="R4"/>
    </sheetView>
  </sheetViews>
  <sheetFormatPr defaultColWidth="9.00390625" defaultRowHeight="13.5"/>
  <cols>
    <col min="1" max="12" width="9.00390625" style="1" customWidth="1"/>
    <col min="13" max="13" width="8.125" style="1" customWidth="1"/>
    <col min="14" max="14" width="2.50390625" style="1" customWidth="1"/>
    <col min="15" max="15" width="19.875" style="1" bestFit="1" customWidth="1"/>
    <col min="16" max="16" width="16.25390625" style="1" bestFit="1" customWidth="1"/>
    <col min="17" max="17" width="23.625" style="1" bestFit="1" customWidth="1"/>
    <col min="18" max="18" width="16.25390625" style="1" bestFit="1" customWidth="1"/>
    <col min="19" max="19" width="26.875" style="1" bestFit="1" customWidth="1"/>
    <col min="20" max="20" width="4.00390625" style="1" customWidth="1"/>
    <col min="21" max="16384" width="8.50390625" style="1" customWidth="1"/>
  </cols>
  <sheetData>
    <row r="1" ht="6" customHeight="1"/>
    <row r="2" spans="15:19" ht="23.25" customHeight="1">
      <c r="O2" s="2"/>
      <c r="S2" s="3"/>
    </row>
    <row r="3" ht="11.25" customHeight="1"/>
    <row r="4" spans="15:19" ht="32.25" customHeight="1">
      <c r="O4" s="4"/>
      <c r="Q4" s="1" t="s">
        <v>59</v>
      </c>
      <c r="S4" s="3"/>
    </row>
    <row r="5" spans="15:19" ht="30" customHeight="1">
      <c r="O5" s="5" t="s">
        <v>60</v>
      </c>
      <c r="P5" s="5" t="s">
        <v>61</v>
      </c>
      <c r="Q5" s="5" t="s">
        <v>62</v>
      </c>
      <c r="R5" s="5" t="s">
        <v>63</v>
      </c>
      <c r="S5" s="5" t="s">
        <v>64</v>
      </c>
    </row>
    <row r="6" spans="15:19" ht="17.25">
      <c r="O6" s="28" t="s">
        <v>65</v>
      </c>
      <c r="P6" s="10">
        <v>323984</v>
      </c>
      <c r="Q6" s="7"/>
      <c r="R6" s="10">
        <v>323984</v>
      </c>
      <c r="S6" s="8"/>
    </row>
    <row r="7" spans="15:19" ht="17.25">
      <c r="O7" s="28" t="s">
        <v>66</v>
      </c>
      <c r="P7" s="10">
        <v>3510000</v>
      </c>
      <c r="Q7" s="7" t="s">
        <v>67</v>
      </c>
      <c r="R7" s="10">
        <v>3510000</v>
      </c>
      <c r="S7" s="8" t="s">
        <v>68</v>
      </c>
    </row>
    <row r="8" spans="15:19" ht="17.25">
      <c r="O8" s="28" t="s">
        <v>69</v>
      </c>
      <c r="P8" s="10">
        <v>100000</v>
      </c>
      <c r="Q8" s="7" t="s">
        <v>70</v>
      </c>
      <c r="R8" s="10">
        <v>239927</v>
      </c>
      <c r="S8" s="8"/>
    </row>
    <row r="9" spans="15:19" ht="24.75" customHeight="1">
      <c r="O9" s="28" t="s">
        <v>71</v>
      </c>
      <c r="P9" s="10">
        <f>SUM(P6,P7,P8)</f>
        <v>3933984</v>
      </c>
      <c r="Q9" s="6"/>
      <c r="R9" s="10">
        <f>SUM(R6:R8)</f>
        <v>4073911</v>
      </c>
      <c r="S9" s="8"/>
    </row>
    <row r="10" ht="22.5" customHeight="1"/>
    <row r="11" spans="15:19" ht="30" customHeight="1">
      <c r="O11" s="5" t="s">
        <v>72</v>
      </c>
      <c r="P11" s="5" t="s">
        <v>61</v>
      </c>
      <c r="Q11" s="5" t="s">
        <v>62</v>
      </c>
      <c r="R11" s="5" t="s">
        <v>63</v>
      </c>
      <c r="S11" s="5" t="s">
        <v>73</v>
      </c>
    </row>
    <row r="12" spans="15:19" ht="17.25">
      <c r="O12" s="28" t="s">
        <v>74</v>
      </c>
      <c r="P12" s="10">
        <v>70000</v>
      </c>
      <c r="Q12" s="7" t="s">
        <v>75</v>
      </c>
      <c r="R12" s="10">
        <v>26527</v>
      </c>
      <c r="S12" s="8"/>
    </row>
    <row r="13" spans="15:19" ht="17.25">
      <c r="O13" s="28" t="s">
        <v>76</v>
      </c>
      <c r="P13" s="10">
        <v>70000</v>
      </c>
      <c r="Q13" s="7" t="s">
        <v>77</v>
      </c>
      <c r="R13" s="10">
        <v>37277</v>
      </c>
      <c r="S13" s="8"/>
    </row>
    <row r="14" spans="15:19" ht="17.25">
      <c r="O14" s="28" t="s">
        <v>78</v>
      </c>
      <c r="P14" s="10">
        <v>30000</v>
      </c>
      <c r="Q14" s="7" t="s">
        <v>79</v>
      </c>
      <c r="R14" s="10">
        <v>12673</v>
      </c>
      <c r="S14" s="8"/>
    </row>
    <row r="15" spans="15:19" ht="17.25">
      <c r="O15" s="28" t="s">
        <v>80</v>
      </c>
      <c r="P15" s="10">
        <v>210000</v>
      </c>
      <c r="Q15" s="7" t="s">
        <v>81</v>
      </c>
      <c r="R15" s="10">
        <v>90982</v>
      </c>
      <c r="S15" s="8"/>
    </row>
    <row r="16" spans="15:19" ht="17.25">
      <c r="O16" s="28" t="s">
        <v>82</v>
      </c>
      <c r="P16" s="10">
        <v>30000</v>
      </c>
      <c r="Q16" s="7" t="s">
        <v>83</v>
      </c>
      <c r="R16" s="10">
        <v>0</v>
      </c>
      <c r="S16" s="8"/>
    </row>
    <row r="17" spans="15:19" ht="17.25">
      <c r="O17" s="28" t="s">
        <v>84</v>
      </c>
      <c r="P17" s="10">
        <v>0</v>
      </c>
      <c r="Q17" s="7" t="s">
        <v>85</v>
      </c>
      <c r="R17" s="10">
        <v>0</v>
      </c>
      <c r="S17" s="8"/>
    </row>
    <row r="18" spans="15:19" ht="17.25">
      <c r="O18" s="28" t="s">
        <v>86</v>
      </c>
      <c r="P18" s="10">
        <v>60000</v>
      </c>
      <c r="Q18" s="7" t="s">
        <v>87</v>
      </c>
      <c r="R18" s="10">
        <v>58525</v>
      </c>
      <c r="S18" s="8"/>
    </row>
    <row r="19" spans="15:19" ht="17.25">
      <c r="O19" s="28" t="s">
        <v>88</v>
      </c>
      <c r="P19" s="15">
        <v>2700000</v>
      </c>
      <c r="Q19" s="7" t="s">
        <v>89</v>
      </c>
      <c r="R19" s="10">
        <v>2700000</v>
      </c>
      <c r="S19" s="8"/>
    </row>
    <row r="20" spans="15:19" ht="17.25">
      <c r="O20" s="28" t="s">
        <v>90</v>
      </c>
      <c r="P20" s="10">
        <v>50000</v>
      </c>
      <c r="Q20" s="7" t="s">
        <v>91</v>
      </c>
      <c r="R20" s="10">
        <v>78900</v>
      </c>
      <c r="S20" s="8"/>
    </row>
    <row r="21" spans="15:19" ht="17.25">
      <c r="O21" s="28" t="s">
        <v>92</v>
      </c>
      <c r="P21" s="10">
        <v>500000</v>
      </c>
      <c r="Q21" s="7" t="s">
        <v>93</v>
      </c>
      <c r="R21" s="10">
        <v>459929</v>
      </c>
      <c r="S21" s="8"/>
    </row>
    <row r="22" spans="15:19" ht="17.25">
      <c r="O22" s="28" t="s">
        <v>94</v>
      </c>
      <c r="P22" s="10">
        <f>P9-SUM(P12:P21)</f>
        <v>213984</v>
      </c>
      <c r="Q22" s="7" t="s">
        <v>102</v>
      </c>
      <c r="R22" s="10">
        <v>144750</v>
      </c>
      <c r="S22" s="8"/>
    </row>
    <row r="23" spans="15:19" ht="24.75" customHeight="1">
      <c r="O23" s="31" t="s">
        <v>71</v>
      </c>
      <c r="P23" s="33">
        <f>SUM(P12:P22)</f>
        <v>3933984</v>
      </c>
      <c r="Q23" s="35"/>
      <c r="R23" s="33">
        <f>SUM(R12:R22)</f>
        <v>3609563</v>
      </c>
      <c r="S23" s="27" t="s">
        <v>95</v>
      </c>
    </row>
    <row r="24" spans="15:19" ht="24.75" customHeight="1">
      <c r="O24" s="32"/>
      <c r="P24" s="34"/>
      <c r="Q24" s="36"/>
      <c r="R24" s="34"/>
      <c r="S24" s="29">
        <f>R9-R23</f>
        <v>464348</v>
      </c>
    </row>
    <row r="25" spans="15:19" ht="10.5" customHeight="1">
      <c r="O25" s="30"/>
      <c r="P25" s="13"/>
      <c r="Q25" s="3"/>
      <c r="R25" s="13"/>
      <c r="S25" s="3"/>
    </row>
    <row r="26" spans="15:19" ht="13.5">
      <c r="O26" s="3"/>
      <c r="P26" s="9"/>
      <c r="Q26" s="3"/>
      <c r="R26" s="9"/>
      <c r="S26" s="3"/>
    </row>
    <row r="27" ht="45" customHeight="1"/>
    <row r="29" spans="15:19" ht="30" customHeight="1">
      <c r="O29" s="5" t="s">
        <v>60</v>
      </c>
      <c r="P29" s="5" t="s">
        <v>61</v>
      </c>
      <c r="Q29" s="5" t="s">
        <v>62</v>
      </c>
      <c r="R29" s="5" t="s">
        <v>63</v>
      </c>
      <c r="S29" s="5" t="s">
        <v>64</v>
      </c>
    </row>
    <row r="30" spans="15:19" ht="17.25">
      <c r="O30" s="28" t="s">
        <v>65</v>
      </c>
      <c r="P30" s="10">
        <f>S24</f>
        <v>464348</v>
      </c>
      <c r="Q30" s="7"/>
      <c r="R30" s="10"/>
      <c r="S30" s="8"/>
    </row>
    <row r="31" spans="15:19" ht="17.25">
      <c r="O31" s="28" t="s">
        <v>66</v>
      </c>
      <c r="P31" s="10">
        <v>3510000</v>
      </c>
      <c r="Q31" s="7" t="s">
        <v>67</v>
      </c>
      <c r="R31" s="10"/>
      <c r="S31" s="8" t="s">
        <v>96</v>
      </c>
    </row>
    <row r="32" spans="15:19" ht="17.25">
      <c r="O32" s="28" t="s">
        <v>69</v>
      </c>
      <c r="P32" s="10">
        <v>0</v>
      </c>
      <c r="Q32" s="7" t="s">
        <v>70</v>
      </c>
      <c r="R32" s="10"/>
      <c r="S32" s="8"/>
    </row>
    <row r="33" spans="15:19" ht="24.75" customHeight="1">
      <c r="O33" s="28" t="s">
        <v>71</v>
      </c>
      <c r="P33" s="10">
        <f>SUM(P30,P31,P32)</f>
        <v>3974348</v>
      </c>
      <c r="Q33" s="6"/>
      <c r="R33" s="10"/>
      <c r="S33" s="8"/>
    </row>
    <row r="34" ht="20.25" customHeight="1"/>
    <row r="35" spans="15:19" ht="30" customHeight="1">
      <c r="O35" s="5" t="s">
        <v>72</v>
      </c>
      <c r="P35" s="5" t="s">
        <v>61</v>
      </c>
      <c r="Q35" s="5" t="s">
        <v>62</v>
      </c>
      <c r="R35" s="5" t="s">
        <v>63</v>
      </c>
      <c r="S35" s="5" t="s">
        <v>73</v>
      </c>
    </row>
    <row r="36" spans="15:19" ht="17.25">
      <c r="O36" s="28" t="s">
        <v>74</v>
      </c>
      <c r="P36" s="10">
        <v>70000</v>
      </c>
      <c r="Q36" s="7" t="s">
        <v>75</v>
      </c>
      <c r="R36" s="10"/>
      <c r="S36" s="8"/>
    </row>
    <row r="37" spans="15:19" ht="17.25">
      <c r="O37" s="28" t="s">
        <v>76</v>
      </c>
      <c r="P37" s="10">
        <v>70000</v>
      </c>
      <c r="Q37" s="7" t="s">
        <v>97</v>
      </c>
      <c r="R37" s="10"/>
      <c r="S37" s="8"/>
    </row>
    <row r="38" spans="15:19" ht="17.25">
      <c r="O38" s="28" t="s">
        <v>78</v>
      </c>
      <c r="P38" s="10">
        <v>30000</v>
      </c>
      <c r="Q38" s="7" t="s">
        <v>79</v>
      </c>
      <c r="R38" s="10"/>
      <c r="S38" s="8"/>
    </row>
    <row r="39" spans="15:19" ht="17.25">
      <c r="O39" s="28" t="s">
        <v>80</v>
      </c>
      <c r="P39" s="10">
        <v>210000</v>
      </c>
      <c r="Q39" s="7" t="s">
        <v>98</v>
      </c>
      <c r="R39" s="10"/>
      <c r="S39" s="8"/>
    </row>
    <row r="40" spans="15:19" ht="17.25">
      <c r="O40" s="28" t="s">
        <v>82</v>
      </c>
      <c r="P40" s="10">
        <v>30000</v>
      </c>
      <c r="Q40" s="7" t="s">
        <v>83</v>
      </c>
      <c r="R40" s="10"/>
      <c r="S40" s="8"/>
    </row>
    <row r="41" spans="15:19" ht="17.25">
      <c r="O41" s="28" t="s">
        <v>84</v>
      </c>
      <c r="P41" s="10">
        <v>0</v>
      </c>
      <c r="Q41" s="7" t="s">
        <v>99</v>
      </c>
      <c r="R41" s="10"/>
      <c r="S41" s="8"/>
    </row>
    <row r="42" spans="15:19" ht="17.25">
      <c r="O42" s="28" t="s">
        <v>86</v>
      </c>
      <c r="P42" s="10">
        <v>60000</v>
      </c>
      <c r="Q42" s="7" t="s">
        <v>100</v>
      </c>
      <c r="R42" s="10"/>
      <c r="S42" s="8"/>
    </row>
    <row r="43" spans="15:19" ht="17.25">
      <c r="O43" s="28" t="s">
        <v>88</v>
      </c>
      <c r="P43" s="15">
        <v>2700000</v>
      </c>
      <c r="Q43" s="7" t="s">
        <v>101</v>
      </c>
      <c r="R43" s="10"/>
      <c r="S43" s="8"/>
    </row>
    <row r="44" spans="15:19" ht="17.25">
      <c r="O44" s="28" t="s">
        <v>90</v>
      </c>
      <c r="P44" s="10">
        <v>50000</v>
      </c>
      <c r="Q44" s="7" t="s">
        <v>91</v>
      </c>
      <c r="R44" s="10"/>
      <c r="S44" s="8"/>
    </row>
    <row r="45" spans="15:19" ht="17.25">
      <c r="O45" s="28" t="s">
        <v>92</v>
      </c>
      <c r="P45" s="10">
        <v>550000</v>
      </c>
      <c r="Q45" s="7" t="s">
        <v>93</v>
      </c>
      <c r="R45" s="10"/>
      <c r="S45" s="8"/>
    </row>
    <row r="46" spans="15:19" ht="17.25">
      <c r="O46" s="28" t="s">
        <v>94</v>
      </c>
      <c r="P46" s="10">
        <f>P33-SUM(P36:P45)</f>
        <v>204348</v>
      </c>
      <c r="Q46" s="7"/>
      <c r="R46" s="10"/>
      <c r="S46" s="8"/>
    </row>
    <row r="47" spans="15:19" ht="24.75" customHeight="1">
      <c r="O47" s="28" t="s">
        <v>71</v>
      </c>
      <c r="P47" s="11">
        <f>SUM(P36:P46)</f>
        <v>3974348</v>
      </c>
      <c r="Q47" s="8"/>
      <c r="R47" s="11"/>
      <c r="S47" s="8"/>
    </row>
  </sheetData>
  <mergeCells count="4">
    <mergeCell ref="O23:O24"/>
    <mergeCell ref="P23:P24"/>
    <mergeCell ref="R23:R24"/>
    <mergeCell ref="Q23:Q24"/>
  </mergeCells>
  <printOptions/>
  <pageMargins left="0.58" right="0.49" top="0.51" bottom="0.5905511811023623" header="0.22" footer="0.5118110236220472"/>
  <pageSetup horizontalDpi="360" verticalDpi="360" orientation="landscape" paperSize="12" scale="75" r:id="rId2"/>
  <drawing r:id="rId1"/>
</worksheet>
</file>

<file path=xl/worksheets/sheet2.xml><?xml version="1.0" encoding="utf-8"?>
<worksheet xmlns="http://schemas.openxmlformats.org/spreadsheetml/2006/main" xmlns:r="http://schemas.openxmlformats.org/officeDocument/2006/relationships">
  <dimension ref="B2:AF47"/>
  <sheetViews>
    <sheetView workbookViewId="0" topLeftCell="A2">
      <selection activeCell="B57" sqref="B57"/>
    </sheetView>
  </sheetViews>
  <sheetFormatPr defaultColWidth="9.00390625" defaultRowHeight="13.5"/>
  <cols>
    <col min="1" max="1" width="8.50390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8" width="12.50390625" style="1" customWidth="1"/>
    <col min="9" max="9" width="13.25390625" style="1" customWidth="1"/>
    <col min="10" max="10" width="13.00390625" style="1" customWidth="1"/>
    <col min="11" max="11" width="13.125" style="1" customWidth="1"/>
    <col min="12" max="12" width="10.375" style="1" customWidth="1"/>
    <col min="13" max="13" width="9.875" style="1" customWidth="1"/>
    <col min="14" max="14" width="10.375" style="1" customWidth="1"/>
    <col min="15" max="16" width="8.50390625" style="1" customWidth="1"/>
    <col min="17" max="17" width="14.75390625" style="1" customWidth="1"/>
    <col min="18" max="16384" width="8.50390625" style="1" customWidth="1"/>
  </cols>
  <sheetData>
    <row r="1" ht="13.5" hidden="1"/>
    <row r="2" spans="2:6" ht="23.25" customHeight="1">
      <c r="B2" s="2"/>
      <c r="F2" s="3"/>
    </row>
    <row r="3" ht="11.25" customHeight="1"/>
    <row r="4" spans="2:6" ht="32.25" customHeight="1">
      <c r="B4" s="4"/>
      <c r="D4" s="1" t="s">
        <v>0</v>
      </c>
      <c r="F4" s="3"/>
    </row>
    <row r="5" spans="2:6" ht="30" customHeight="1">
      <c r="B5" s="5" t="s">
        <v>1</v>
      </c>
      <c r="C5" s="5" t="s">
        <v>2</v>
      </c>
      <c r="D5" s="5" t="s">
        <v>3</v>
      </c>
      <c r="E5" s="5" t="s">
        <v>4</v>
      </c>
      <c r="F5" s="5" t="s">
        <v>5</v>
      </c>
    </row>
    <row r="6" spans="2:6" ht="17.25">
      <c r="B6" s="14" t="s">
        <v>6</v>
      </c>
      <c r="C6" s="10">
        <v>28099540</v>
      </c>
      <c r="D6" s="7"/>
      <c r="E6" s="10">
        <v>28099540</v>
      </c>
      <c r="F6" s="8"/>
    </row>
    <row r="7" spans="2:6" ht="17.25">
      <c r="B7" s="14" t="s">
        <v>7</v>
      </c>
      <c r="C7" s="10">
        <v>3950000</v>
      </c>
      <c r="D7" s="7" t="s">
        <v>8</v>
      </c>
      <c r="E7" s="10">
        <v>3950000</v>
      </c>
      <c r="F7" s="8" t="s">
        <v>35</v>
      </c>
    </row>
    <row r="8" spans="2:15" ht="17.25">
      <c r="B8" s="14" t="s">
        <v>9</v>
      </c>
      <c r="C8" s="10">
        <v>0</v>
      </c>
      <c r="D8" s="7" t="s">
        <v>10</v>
      </c>
      <c r="E8" s="10">
        <v>3836</v>
      </c>
      <c r="F8" s="8"/>
      <c r="H8" s="1">
        <f>SUM(I8:FF8)</f>
        <v>3836</v>
      </c>
      <c r="I8" s="1">
        <v>321</v>
      </c>
      <c r="J8" s="1">
        <v>963</v>
      </c>
      <c r="K8" s="1">
        <v>321</v>
      </c>
      <c r="L8" s="1">
        <v>27</v>
      </c>
      <c r="M8" s="1">
        <v>122</v>
      </c>
      <c r="N8" s="1">
        <v>2066</v>
      </c>
      <c r="O8" s="1">
        <v>16</v>
      </c>
    </row>
    <row r="9" spans="2:6" ht="24.75" customHeight="1">
      <c r="B9" s="14" t="s">
        <v>11</v>
      </c>
      <c r="C9" s="10">
        <f>SUM(C6,C7,C8)</f>
        <v>32049540</v>
      </c>
      <c r="D9" s="6"/>
      <c r="E9" s="10">
        <f>SUM(E6:E8)</f>
        <v>32053376</v>
      </c>
      <c r="F9" s="8"/>
    </row>
    <row r="10" ht="22.5" customHeight="1"/>
    <row r="11" spans="2:6" ht="30" customHeight="1">
      <c r="B11" s="5" t="s">
        <v>12</v>
      </c>
      <c r="C11" s="5" t="s">
        <v>2</v>
      </c>
      <c r="D11" s="5" t="s">
        <v>3</v>
      </c>
      <c r="E11" s="5" t="s">
        <v>4</v>
      </c>
      <c r="F11" s="5" t="s">
        <v>13</v>
      </c>
    </row>
    <row r="12" spans="2:18" ht="17.25">
      <c r="B12" s="14" t="s">
        <v>14</v>
      </c>
      <c r="C12" s="10">
        <v>100000</v>
      </c>
      <c r="D12" s="7" t="s">
        <v>15</v>
      </c>
      <c r="E12" s="10">
        <v>77405</v>
      </c>
      <c r="F12" s="8"/>
      <c r="H12" s="1">
        <f>SUM(I12:FF12)</f>
        <v>77405</v>
      </c>
      <c r="I12" s="1">
        <v>8300</v>
      </c>
      <c r="J12" s="1">
        <v>9750</v>
      </c>
      <c r="K12" s="1">
        <v>2457</v>
      </c>
      <c r="L12" s="1">
        <v>15257</v>
      </c>
      <c r="M12" s="1">
        <v>8490</v>
      </c>
      <c r="N12" s="1">
        <v>7000</v>
      </c>
      <c r="O12" s="1">
        <v>3000</v>
      </c>
      <c r="P12" s="1">
        <v>8000</v>
      </c>
      <c r="Q12" s="1">
        <v>6000</v>
      </c>
      <c r="R12" s="1">
        <v>9151</v>
      </c>
    </row>
    <row r="13" spans="2:10" ht="17.25">
      <c r="B13" s="14" t="s">
        <v>16</v>
      </c>
      <c r="C13" s="10">
        <v>900000</v>
      </c>
      <c r="D13" s="7" t="s">
        <v>17</v>
      </c>
      <c r="E13" s="10">
        <v>480507</v>
      </c>
      <c r="F13" s="8"/>
      <c r="H13" s="1">
        <f>SUM(I13:FF13)</f>
        <v>480507</v>
      </c>
      <c r="I13" s="1">
        <v>411646</v>
      </c>
      <c r="J13" s="1">
        <v>68861</v>
      </c>
    </row>
    <row r="14" spans="2:10" ht="17.25">
      <c r="B14" s="14" t="s">
        <v>18</v>
      </c>
      <c r="C14" s="10">
        <v>100000</v>
      </c>
      <c r="D14" s="7" t="s">
        <v>19</v>
      </c>
      <c r="E14" s="10">
        <v>10025</v>
      </c>
      <c r="F14" s="8"/>
      <c r="H14" s="1">
        <f>SUM(I14:FF14)</f>
        <v>10025</v>
      </c>
      <c r="I14" s="1">
        <v>9600</v>
      </c>
      <c r="J14" s="1">
        <v>425</v>
      </c>
    </row>
    <row r="15" spans="2:32" ht="17.25">
      <c r="B15" s="14" t="s">
        <v>20</v>
      </c>
      <c r="C15" s="10">
        <v>200000</v>
      </c>
      <c r="D15" s="7" t="s">
        <v>32</v>
      </c>
      <c r="E15" s="10">
        <v>141191</v>
      </c>
      <c r="F15" s="8"/>
      <c r="H15" s="1">
        <f>SUM(I15:FF15)</f>
        <v>141191</v>
      </c>
      <c r="I15" s="1">
        <v>4000</v>
      </c>
      <c r="J15" s="1">
        <v>2100</v>
      </c>
      <c r="K15" s="1">
        <v>9800</v>
      </c>
      <c r="L15" s="1">
        <v>7500</v>
      </c>
      <c r="M15" s="1">
        <v>2394</v>
      </c>
      <c r="N15" s="1">
        <v>2394</v>
      </c>
      <c r="O15" s="1">
        <v>820</v>
      </c>
      <c r="P15" s="1">
        <v>1600</v>
      </c>
      <c r="Q15" s="1">
        <v>26350</v>
      </c>
      <c r="R15" s="1">
        <v>2394</v>
      </c>
      <c r="S15" s="1">
        <v>6305</v>
      </c>
      <c r="T15" s="1">
        <v>19215</v>
      </c>
      <c r="U15" s="1">
        <v>12750</v>
      </c>
      <c r="V15" s="1">
        <v>2394</v>
      </c>
      <c r="W15" s="1">
        <v>2394</v>
      </c>
      <c r="X15" s="1">
        <v>8775</v>
      </c>
      <c r="Y15" s="1">
        <v>5523</v>
      </c>
      <c r="Z15" s="1">
        <v>6600</v>
      </c>
      <c r="AA15" s="1">
        <v>2604</v>
      </c>
      <c r="AB15" s="1">
        <v>2604</v>
      </c>
      <c r="AC15" s="1">
        <v>5155</v>
      </c>
      <c r="AD15" s="1">
        <v>3916</v>
      </c>
      <c r="AE15" s="1">
        <v>2604</v>
      </c>
      <c r="AF15" s="1">
        <v>1000</v>
      </c>
    </row>
    <row r="16" spans="2:10" ht="17.25">
      <c r="B16" s="14" t="s">
        <v>21</v>
      </c>
      <c r="C16" s="10">
        <v>100000</v>
      </c>
      <c r="D16" s="7" t="s">
        <v>22</v>
      </c>
      <c r="E16" s="10">
        <v>10300</v>
      </c>
      <c r="F16" s="8"/>
      <c r="H16" s="1">
        <f>SUM(I16:FF16)</f>
        <v>10300</v>
      </c>
      <c r="I16" s="1">
        <v>7800</v>
      </c>
      <c r="J16" s="1">
        <v>2500</v>
      </c>
    </row>
    <row r="17" spans="2:11" ht="17.25">
      <c r="B17" s="14" t="s">
        <v>23</v>
      </c>
      <c r="C17" s="10">
        <v>400000</v>
      </c>
      <c r="D17" s="7" t="s">
        <v>24</v>
      </c>
      <c r="E17" s="10">
        <v>272220</v>
      </c>
      <c r="F17" s="8"/>
      <c r="H17" s="1">
        <f>SUM(I17:FF17)</f>
        <v>272220</v>
      </c>
      <c r="I17" s="1">
        <v>156760</v>
      </c>
      <c r="J17" s="1">
        <v>100840</v>
      </c>
      <c r="K17" s="1">
        <v>14620</v>
      </c>
    </row>
    <row r="18" spans="2:10" ht="17.25">
      <c r="B18" s="14" t="s">
        <v>25</v>
      </c>
      <c r="C18" s="10">
        <v>60000</v>
      </c>
      <c r="D18" s="7" t="s">
        <v>36</v>
      </c>
      <c r="E18" s="10">
        <v>53456</v>
      </c>
      <c r="F18" s="8"/>
      <c r="H18" s="1">
        <f>SUM(I18:FF18)</f>
        <v>53456</v>
      </c>
      <c r="I18" s="1">
        <v>52000</v>
      </c>
      <c r="J18" s="1">
        <v>1456</v>
      </c>
    </row>
    <row r="19" spans="2:16" ht="17.25">
      <c r="B19" s="14" t="s">
        <v>26</v>
      </c>
      <c r="C19" s="15">
        <v>500000</v>
      </c>
      <c r="D19" s="7" t="s">
        <v>37</v>
      </c>
      <c r="E19" s="10">
        <v>11259057</v>
      </c>
      <c r="F19" s="8"/>
      <c r="H19" s="1">
        <f>SUM(I19:FF19)</f>
        <v>11259057</v>
      </c>
      <c r="I19" s="1">
        <v>329115</v>
      </c>
      <c r="J19" s="1">
        <v>10000000</v>
      </c>
      <c r="K19" s="1">
        <v>53400</v>
      </c>
      <c r="L19" s="1">
        <v>78750</v>
      </c>
      <c r="M19" s="1">
        <v>51240</v>
      </c>
      <c r="N19" s="1">
        <v>650840</v>
      </c>
      <c r="O19" s="1">
        <v>76712</v>
      </c>
      <c r="P19" s="1">
        <v>19000</v>
      </c>
    </row>
    <row r="20" spans="2:17" ht="17.25">
      <c r="B20" s="14" t="s">
        <v>27</v>
      </c>
      <c r="C20" s="10">
        <v>600000</v>
      </c>
      <c r="D20" s="7" t="s">
        <v>28</v>
      </c>
      <c r="E20" s="10">
        <v>245450</v>
      </c>
      <c r="F20" s="8"/>
      <c r="H20" s="1">
        <f>SUM(I20:FF20)</f>
        <v>245450</v>
      </c>
      <c r="I20" s="1">
        <v>6000</v>
      </c>
      <c r="J20" s="1">
        <v>10000</v>
      </c>
      <c r="K20" s="1">
        <v>39200</v>
      </c>
      <c r="L20" s="1">
        <v>35700</v>
      </c>
      <c r="M20" s="1">
        <v>32200</v>
      </c>
      <c r="N20" s="1">
        <v>35700</v>
      </c>
      <c r="O20" s="1">
        <v>23450</v>
      </c>
      <c r="P20" s="1">
        <v>39200</v>
      </c>
      <c r="Q20" s="1">
        <v>24000</v>
      </c>
    </row>
    <row r="21" spans="2:8" ht="17.25">
      <c r="B21" s="14" t="s">
        <v>30</v>
      </c>
      <c r="C21" s="10">
        <v>89540</v>
      </c>
      <c r="D21" s="7"/>
      <c r="E21" s="10">
        <v>0</v>
      </c>
      <c r="F21" s="8"/>
      <c r="H21" s="1">
        <f>SUM(I21:FF21)</f>
        <v>0</v>
      </c>
    </row>
    <row r="22" spans="2:8" ht="17.25">
      <c r="B22" s="14" t="s">
        <v>38</v>
      </c>
      <c r="C22" s="10">
        <f>C9-SUM(C12:C21)</f>
        <v>29000000</v>
      </c>
      <c r="D22" s="7" t="s">
        <v>39</v>
      </c>
      <c r="E22" s="10">
        <f>E23-SUM(E12:E21)</f>
        <v>19503765</v>
      </c>
      <c r="F22" s="8" t="s">
        <v>40</v>
      </c>
      <c r="H22" s="1">
        <f>SUM(I22:FF22)</f>
        <v>0</v>
      </c>
    </row>
    <row r="23" spans="2:8" ht="24.75" customHeight="1">
      <c r="B23" s="14" t="s">
        <v>11</v>
      </c>
      <c r="C23" s="11">
        <f>SUM(C12:C22)</f>
        <v>32049540</v>
      </c>
      <c r="D23" s="8"/>
      <c r="E23" s="11">
        <f>SUM(E9)</f>
        <v>32053376</v>
      </c>
      <c r="F23" s="8"/>
      <c r="H23" s="1">
        <f>SUM(H12:H22)</f>
        <v>12549611</v>
      </c>
    </row>
    <row r="24" spans="2:6" ht="24.75" customHeight="1">
      <c r="B24" s="12"/>
      <c r="C24" s="13"/>
      <c r="D24" s="3"/>
      <c r="E24" s="13"/>
      <c r="F24" s="3"/>
    </row>
    <row r="25" spans="2:6" ht="10.5" customHeight="1">
      <c r="B25" s="12"/>
      <c r="C25" s="13"/>
      <c r="D25" s="3"/>
      <c r="E25" s="13"/>
      <c r="F25" s="3"/>
    </row>
    <row r="26" spans="2:6" ht="13.5">
      <c r="B26" s="3"/>
      <c r="C26" s="9"/>
      <c r="D26" s="3"/>
      <c r="E26" s="9"/>
      <c r="F26" s="3"/>
    </row>
    <row r="27" ht="45" customHeight="1">
      <c r="F27" s="26" t="s">
        <v>41</v>
      </c>
    </row>
    <row r="29" spans="2:6" ht="30" customHeight="1">
      <c r="B29" s="5" t="s">
        <v>1</v>
      </c>
      <c r="C29" s="5" t="s">
        <v>2</v>
      </c>
      <c r="D29" s="5" t="s">
        <v>3</v>
      </c>
      <c r="E29" s="5" t="s">
        <v>4</v>
      </c>
      <c r="F29" s="5" t="s">
        <v>5</v>
      </c>
    </row>
    <row r="30" spans="2:6" ht="17.25">
      <c r="B30" s="14" t="s">
        <v>6</v>
      </c>
      <c r="C30" s="10">
        <v>19503765</v>
      </c>
      <c r="D30" s="7"/>
      <c r="E30" s="10"/>
      <c r="F30" s="8"/>
    </row>
    <row r="31" spans="2:6" ht="17.25">
      <c r="B31" s="14" t="s">
        <v>7</v>
      </c>
      <c r="C31" s="10">
        <v>3560000</v>
      </c>
      <c r="D31" s="7" t="s">
        <v>8</v>
      </c>
      <c r="E31" s="10"/>
      <c r="F31" s="8" t="s">
        <v>42</v>
      </c>
    </row>
    <row r="32" spans="2:6" ht="17.25">
      <c r="B32" s="14" t="s">
        <v>9</v>
      </c>
      <c r="C32" s="10">
        <v>0</v>
      </c>
      <c r="D32" s="7" t="s">
        <v>10</v>
      </c>
      <c r="E32" s="10"/>
      <c r="F32" s="8"/>
    </row>
    <row r="33" spans="2:6" ht="24.75" customHeight="1">
      <c r="B33" s="14" t="s">
        <v>11</v>
      </c>
      <c r="C33" s="10">
        <f>SUM(C30,C31,C32)</f>
        <v>23063765</v>
      </c>
      <c r="D33" s="6"/>
      <c r="E33" s="10"/>
      <c r="F33" s="8"/>
    </row>
    <row r="34" ht="20.25" customHeight="1"/>
    <row r="35" spans="2:8" ht="30" customHeight="1">
      <c r="B35" s="5" t="s">
        <v>12</v>
      </c>
      <c r="C35" s="5" t="s">
        <v>2</v>
      </c>
      <c r="D35" s="5" t="s">
        <v>3</v>
      </c>
      <c r="E35" s="5" t="s">
        <v>4</v>
      </c>
      <c r="F35" s="5" t="s">
        <v>13</v>
      </c>
      <c r="H35" s="1">
        <f>SUM(I35:FF35)</f>
        <v>0</v>
      </c>
    </row>
    <row r="36" spans="2:8" ht="17.25">
      <c r="B36" s="14" t="s">
        <v>14</v>
      </c>
      <c r="C36" s="10">
        <v>70000</v>
      </c>
      <c r="D36" s="7" t="s">
        <v>15</v>
      </c>
      <c r="E36" s="10">
        <v>24259</v>
      </c>
      <c r="F36" s="8"/>
      <c r="H36" s="1">
        <f>SUM(I36:FF36)</f>
        <v>0</v>
      </c>
    </row>
    <row r="37" spans="2:8" ht="17.25">
      <c r="B37" s="14" t="s">
        <v>16</v>
      </c>
      <c r="C37" s="10">
        <v>130000</v>
      </c>
      <c r="D37" s="7" t="s">
        <v>31</v>
      </c>
      <c r="E37" s="10"/>
      <c r="F37" s="8"/>
      <c r="H37" s="1">
        <f>SUM(I37:FF37)</f>
        <v>0</v>
      </c>
    </row>
    <row r="38" spans="2:8" ht="17.25">
      <c r="B38" s="14" t="s">
        <v>18</v>
      </c>
      <c r="C38" s="10">
        <v>30000</v>
      </c>
      <c r="D38" s="7" t="s">
        <v>19</v>
      </c>
      <c r="E38" s="10"/>
      <c r="F38" s="8"/>
      <c r="H38" s="1">
        <f>SUM(I38:FF38)</f>
        <v>0</v>
      </c>
    </row>
    <row r="39" spans="2:12" ht="17.25">
      <c r="B39" s="14" t="s">
        <v>20</v>
      </c>
      <c r="C39" s="10">
        <v>70000</v>
      </c>
      <c r="D39" s="7" t="s">
        <v>32</v>
      </c>
      <c r="E39" s="10">
        <v>11237</v>
      </c>
      <c r="F39" s="8"/>
      <c r="H39" s="1">
        <f>SUM(I39:FF39)</f>
        <v>11237</v>
      </c>
      <c r="I39" s="1">
        <v>2079</v>
      </c>
      <c r="J39" s="1">
        <v>2079</v>
      </c>
      <c r="K39" s="1">
        <v>5000</v>
      </c>
      <c r="L39" s="1">
        <v>2079</v>
      </c>
    </row>
    <row r="40" spans="2:8" ht="17.25">
      <c r="B40" s="14" t="s">
        <v>21</v>
      </c>
      <c r="C40" s="10">
        <v>30000</v>
      </c>
      <c r="D40" s="7" t="s">
        <v>22</v>
      </c>
      <c r="E40" s="10">
        <v>2625</v>
      </c>
      <c r="F40" s="8"/>
      <c r="H40" s="1">
        <f>SUM(I40:FF40)</f>
        <v>0</v>
      </c>
    </row>
    <row r="41" spans="2:8" ht="17.25">
      <c r="B41" s="14" t="s">
        <v>23</v>
      </c>
      <c r="C41" s="10">
        <v>0</v>
      </c>
      <c r="D41" s="7" t="s">
        <v>33</v>
      </c>
      <c r="E41" s="10"/>
      <c r="F41" s="8"/>
      <c r="H41" s="1">
        <f>SUM(I41:FF41)</f>
        <v>0</v>
      </c>
    </row>
    <row r="42" spans="2:8" ht="17.25">
      <c r="B42" s="14" t="s">
        <v>25</v>
      </c>
      <c r="C42" s="10">
        <v>75000</v>
      </c>
      <c r="D42" s="7" t="s">
        <v>34</v>
      </c>
      <c r="E42" s="10">
        <v>68196</v>
      </c>
      <c r="F42" s="8"/>
      <c r="H42" s="1">
        <f>SUM(I42:FF42)</f>
        <v>0</v>
      </c>
    </row>
    <row r="43" spans="2:14" ht="17.25">
      <c r="B43" s="14" t="s">
        <v>26</v>
      </c>
      <c r="C43" s="15">
        <v>21800000</v>
      </c>
      <c r="D43" s="7" t="s">
        <v>43</v>
      </c>
      <c r="E43" s="10">
        <v>21710110</v>
      </c>
      <c r="F43" s="8"/>
      <c r="H43" s="1">
        <f>SUM(I43:FF43)</f>
        <v>21710110</v>
      </c>
      <c r="I43" s="1">
        <v>652890</v>
      </c>
      <c r="J43" s="1">
        <v>2270</v>
      </c>
      <c r="K43" s="1">
        <v>20000000</v>
      </c>
      <c r="L43" s="1">
        <v>22000</v>
      </c>
      <c r="M43" s="1">
        <v>782950</v>
      </c>
      <c r="N43" s="1">
        <v>250000</v>
      </c>
    </row>
    <row r="44" spans="2:12" ht="17.25">
      <c r="B44" s="14" t="s">
        <v>27</v>
      </c>
      <c r="C44" s="10">
        <v>40000</v>
      </c>
      <c r="D44" s="7" t="s">
        <v>28</v>
      </c>
      <c r="E44" s="10">
        <v>4223</v>
      </c>
      <c r="F44" s="8"/>
      <c r="H44" s="1">
        <f>SUM(I44:FF44)</f>
        <v>4223</v>
      </c>
      <c r="J44" s="1">
        <v>1785</v>
      </c>
      <c r="K44" s="1">
        <v>1574</v>
      </c>
      <c r="L44" s="1">
        <v>864</v>
      </c>
    </row>
    <row r="45" spans="2:10" ht="17.25">
      <c r="B45" s="14" t="s">
        <v>29</v>
      </c>
      <c r="C45" s="10">
        <v>500000</v>
      </c>
      <c r="D45" s="7" t="s">
        <v>44</v>
      </c>
      <c r="E45" s="10">
        <v>57549</v>
      </c>
      <c r="F45" s="8"/>
      <c r="H45" s="1">
        <f>SUM(I45:FF45)</f>
        <v>57549</v>
      </c>
      <c r="I45" s="1">
        <v>42511</v>
      </c>
      <c r="J45" s="1">
        <v>15038</v>
      </c>
    </row>
    <row r="46" spans="2:8" ht="17.25">
      <c r="B46" s="14" t="s">
        <v>30</v>
      </c>
      <c r="C46" s="10">
        <f>C33-SUM(C36:C45)</f>
        <v>318765</v>
      </c>
      <c r="D46" s="7"/>
      <c r="E46" s="10"/>
      <c r="F46" s="8"/>
      <c r="H46" s="1">
        <f>SUM(I46:FF46)</f>
        <v>0</v>
      </c>
    </row>
    <row r="47" spans="2:8" ht="24.75" customHeight="1">
      <c r="B47" s="14" t="s">
        <v>11</v>
      </c>
      <c r="C47" s="11">
        <f>SUM(C36:C46)</f>
        <v>23063765</v>
      </c>
      <c r="D47" s="8"/>
      <c r="E47" s="11"/>
      <c r="F47" s="8"/>
      <c r="H47" s="1">
        <f>SUM(I47:FF47)</f>
        <v>0</v>
      </c>
    </row>
  </sheetData>
  <printOptions/>
  <pageMargins left="0.58" right="0.49" top="0.51" bottom="0.5905511811023623" header="0.22" footer="0.5118110236220472"/>
  <pageSetup horizontalDpi="360" verticalDpi="360" orientation="portrait" paperSize="13" scale="75" r:id="rId2"/>
  <drawing r:id="rId1"/>
</worksheet>
</file>

<file path=xl/worksheets/sheet3.xml><?xml version="1.0" encoding="utf-8"?>
<worksheet xmlns="http://schemas.openxmlformats.org/spreadsheetml/2006/main" xmlns:r="http://schemas.openxmlformats.org/officeDocument/2006/relationships">
  <dimension ref="B2:F47"/>
  <sheetViews>
    <sheetView workbookViewId="0" topLeftCell="A17">
      <selection activeCell="B24" sqref="B24"/>
    </sheetView>
  </sheetViews>
  <sheetFormatPr defaultColWidth="9.00390625" defaultRowHeight="13.5"/>
  <cols>
    <col min="1" max="1" width="8.50390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16384" width="8.50390625" style="1" customWidth="1"/>
  </cols>
  <sheetData>
    <row r="1" ht="13.5" hidden="1"/>
    <row r="2" spans="2:6" ht="23.25" customHeight="1">
      <c r="B2" s="2"/>
      <c r="F2" s="3"/>
    </row>
    <row r="3" ht="11.25" customHeight="1"/>
    <row r="4" spans="2:6" ht="32.25" customHeight="1">
      <c r="B4" s="4"/>
      <c r="D4" s="1" t="s">
        <v>0</v>
      </c>
      <c r="F4" s="3"/>
    </row>
    <row r="5" spans="2:6" ht="30" customHeight="1">
      <c r="B5" s="5" t="s">
        <v>1</v>
      </c>
      <c r="C5" s="5" t="s">
        <v>2</v>
      </c>
      <c r="D5" s="5" t="s">
        <v>3</v>
      </c>
      <c r="E5" s="5" t="s">
        <v>4</v>
      </c>
      <c r="F5" s="5" t="s">
        <v>5</v>
      </c>
    </row>
    <row r="6" spans="2:6" ht="17.25">
      <c r="B6" s="14" t="s">
        <v>6</v>
      </c>
      <c r="C6" s="10">
        <v>26073256</v>
      </c>
      <c r="D6" s="7"/>
      <c r="E6" s="10">
        <v>26073256</v>
      </c>
      <c r="F6" s="8"/>
    </row>
    <row r="7" spans="2:6" ht="17.25">
      <c r="B7" s="14" t="s">
        <v>7</v>
      </c>
      <c r="C7" s="10">
        <v>4000000</v>
      </c>
      <c r="D7" s="7" t="s">
        <v>8</v>
      </c>
      <c r="E7" s="10">
        <v>4000000</v>
      </c>
      <c r="F7" s="8" t="s">
        <v>45</v>
      </c>
    </row>
    <row r="8" spans="2:6" ht="17.25">
      <c r="B8" s="14" t="s">
        <v>9</v>
      </c>
      <c r="C8" s="10">
        <v>0</v>
      </c>
      <c r="D8" s="7" t="s">
        <v>10</v>
      </c>
      <c r="E8" s="10">
        <v>16882</v>
      </c>
      <c r="F8" s="8"/>
    </row>
    <row r="9" spans="2:6" ht="24.75" customHeight="1">
      <c r="B9" s="14" t="s">
        <v>11</v>
      </c>
      <c r="C9" s="10">
        <f>SUM(C6,C7,C8)</f>
        <v>30073256</v>
      </c>
      <c r="D9" s="6"/>
      <c r="E9" s="10">
        <f>SUM(E6:E8)</f>
        <v>30090138</v>
      </c>
      <c r="F9" s="8"/>
    </row>
    <row r="10" ht="22.5" customHeight="1"/>
    <row r="11" spans="2:6" ht="30" customHeight="1">
      <c r="B11" s="5" t="s">
        <v>12</v>
      </c>
      <c r="C11" s="5" t="s">
        <v>2</v>
      </c>
      <c r="D11" s="5" t="s">
        <v>3</v>
      </c>
      <c r="E11" s="5" t="s">
        <v>4</v>
      </c>
      <c r="F11" s="5" t="s">
        <v>13</v>
      </c>
    </row>
    <row r="12" spans="2:6" ht="17.25">
      <c r="B12" s="14" t="s">
        <v>14</v>
      </c>
      <c r="C12" s="10">
        <v>200000</v>
      </c>
      <c r="D12" s="7" t="s">
        <v>15</v>
      </c>
      <c r="E12" s="10">
        <v>52025</v>
      </c>
      <c r="F12" s="8"/>
    </row>
    <row r="13" spans="2:6" ht="17.25">
      <c r="B13" s="14" t="s">
        <v>16</v>
      </c>
      <c r="C13" s="10">
        <v>1000000</v>
      </c>
      <c r="D13" s="7" t="s">
        <v>17</v>
      </c>
      <c r="E13" s="10">
        <v>518322</v>
      </c>
      <c r="F13" s="8"/>
    </row>
    <row r="14" spans="2:6" ht="17.25">
      <c r="B14" s="14" t="s">
        <v>18</v>
      </c>
      <c r="C14" s="10">
        <v>100000</v>
      </c>
      <c r="D14" s="7" t="s">
        <v>19</v>
      </c>
      <c r="E14" s="10">
        <v>849</v>
      </c>
      <c r="F14" s="8"/>
    </row>
    <row r="15" spans="2:6" ht="17.25">
      <c r="B15" s="14" t="s">
        <v>20</v>
      </c>
      <c r="C15" s="10">
        <v>600000</v>
      </c>
      <c r="D15" s="7" t="s">
        <v>32</v>
      </c>
      <c r="E15" s="10">
        <v>62375</v>
      </c>
      <c r="F15" s="8"/>
    </row>
    <row r="16" spans="2:6" ht="17.25">
      <c r="B16" s="14" t="s">
        <v>21</v>
      </c>
      <c r="C16" s="10">
        <v>400000</v>
      </c>
      <c r="D16" s="7" t="s">
        <v>22</v>
      </c>
      <c r="E16" s="10">
        <v>97017</v>
      </c>
      <c r="F16" s="8"/>
    </row>
    <row r="17" spans="2:6" ht="17.25">
      <c r="B17" s="14" t="s">
        <v>23</v>
      </c>
      <c r="C17" s="10">
        <v>500000</v>
      </c>
      <c r="D17" s="7" t="s">
        <v>24</v>
      </c>
      <c r="E17" s="10">
        <v>328450</v>
      </c>
      <c r="F17" s="8"/>
    </row>
    <row r="18" spans="2:6" ht="17.25">
      <c r="B18" s="14" t="s">
        <v>25</v>
      </c>
      <c r="C18" s="10">
        <v>100000</v>
      </c>
      <c r="D18" s="7" t="s">
        <v>36</v>
      </c>
      <c r="E18" s="10">
        <v>62440</v>
      </c>
      <c r="F18" s="8"/>
    </row>
    <row r="19" spans="2:6" ht="17.25">
      <c r="B19" s="14" t="s">
        <v>26</v>
      </c>
      <c r="C19" s="15">
        <v>700000</v>
      </c>
      <c r="D19" s="7" t="s">
        <v>46</v>
      </c>
      <c r="E19" s="10">
        <v>356520</v>
      </c>
      <c r="F19" s="8"/>
    </row>
    <row r="20" spans="2:6" ht="17.25">
      <c r="B20" s="14" t="s">
        <v>27</v>
      </c>
      <c r="C20" s="10">
        <v>500000</v>
      </c>
      <c r="D20" s="7" t="s">
        <v>28</v>
      </c>
      <c r="E20" s="10">
        <v>512600</v>
      </c>
      <c r="F20" s="8"/>
    </row>
    <row r="21" spans="2:6" ht="17.25">
      <c r="B21" s="14" t="s">
        <v>30</v>
      </c>
      <c r="C21" s="10">
        <v>100000</v>
      </c>
      <c r="D21" s="7"/>
      <c r="E21" s="10">
        <v>0</v>
      </c>
      <c r="F21" s="8"/>
    </row>
    <row r="22" spans="2:6" ht="17.25">
      <c r="B22" s="14" t="s">
        <v>38</v>
      </c>
      <c r="C22" s="10">
        <f>C9-SUM(C12:C21)</f>
        <v>25873256</v>
      </c>
      <c r="D22" s="7" t="s">
        <v>39</v>
      </c>
      <c r="E22" s="10">
        <f>E23-SUM(E12:E21)</f>
        <v>28099540</v>
      </c>
      <c r="F22" s="8" t="s">
        <v>40</v>
      </c>
    </row>
    <row r="23" spans="2:6" ht="24.75" customHeight="1">
      <c r="B23" s="14" t="s">
        <v>11</v>
      </c>
      <c r="C23" s="11">
        <f>SUM(C12:C22)</f>
        <v>30073256</v>
      </c>
      <c r="D23" s="8"/>
      <c r="E23" s="11">
        <f>SUM(E9)</f>
        <v>30090138</v>
      </c>
      <c r="F23" s="8"/>
    </row>
    <row r="24" spans="2:6" ht="24.75" customHeight="1">
      <c r="B24" s="12"/>
      <c r="C24" s="13"/>
      <c r="D24" s="3"/>
      <c r="E24" s="13"/>
      <c r="F24" s="3"/>
    </row>
    <row r="25" spans="2:6" ht="10.5" customHeight="1">
      <c r="B25" s="12"/>
      <c r="C25" s="13"/>
      <c r="D25" s="3"/>
      <c r="E25" s="13"/>
      <c r="F25" s="3"/>
    </row>
    <row r="26" spans="2:6" ht="13.5">
      <c r="B26" s="3"/>
      <c r="C26" s="9"/>
      <c r="D26" s="3"/>
      <c r="E26" s="9"/>
      <c r="F26" s="3"/>
    </row>
    <row r="27" ht="45" customHeight="1"/>
    <row r="29" spans="2:6" ht="30" customHeight="1">
      <c r="B29" s="5" t="s">
        <v>1</v>
      </c>
      <c r="C29" s="5" t="s">
        <v>2</v>
      </c>
      <c r="D29" s="5" t="s">
        <v>3</v>
      </c>
      <c r="E29" s="5" t="s">
        <v>4</v>
      </c>
      <c r="F29" s="5" t="s">
        <v>5</v>
      </c>
    </row>
    <row r="30" spans="2:6" ht="17.25">
      <c r="B30" s="14" t="s">
        <v>6</v>
      </c>
      <c r="C30" s="10">
        <v>28099540</v>
      </c>
      <c r="D30" s="7"/>
      <c r="E30" s="10"/>
      <c r="F30" s="8"/>
    </row>
    <row r="31" spans="2:6" ht="17.25">
      <c r="B31" s="14" t="s">
        <v>7</v>
      </c>
      <c r="C31" s="10">
        <v>3950000</v>
      </c>
      <c r="D31" s="7" t="s">
        <v>8</v>
      </c>
      <c r="E31" s="10"/>
      <c r="F31" s="8" t="s">
        <v>47</v>
      </c>
    </row>
    <row r="32" spans="2:6" ht="17.25">
      <c r="B32" s="14" t="s">
        <v>9</v>
      </c>
      <c r="C32" s="10">
        <v>0</v>
      </c>
      <c r="D32" s="7" t="s">
        <v>10</v>
      </c>
      <c r="E32" s="10"/>
      <c r="F32" s="8"/>
    </row>
    <row r="33" spans="2:6" ht="24.75" customHeight="1">
      <c r="B33" s="14" t="s">
        <v>11</v>
      </c>
      <c r="C33" s="10">
        <f>SUM(C30,C31,C32)</f>
        <v>32049540</v>
      </c>
      <c r="D33" s="6"/>
      <c r="E33" s="10"/>
      <c r="F33" s="8"/>
    </row>
    <row r="34" ht="20.25" customHeight="1"/>
    <row r="35" spans="2:6" ht="30" customHeight="1">
      <c r="B35" s="5" t="s">
        <v>12</v>
      </c>
      <c r="C35" s="5" t="s">
        <v>2</v>
      </c>
      <c r="D35" s="5" t="s">
        <v>3</v>
      </c>
      <c r="E35" s="5" t="s">
        <v>4</v>
      </c>
      <c r="F35" s="5" t="s">
        <v>13</v>
      </c>
    </row>
    <row r="36" spans="2:6" ht="17.25">
      <c r="B36" s="14" t="s">
        <v>14</v>
      </c>
      <c r="C36" s="10">
        <v>100000</v>
      </c>
      <c r="D36" s="7" t="s">
        <v>15</v>
      </c>
      <c r="E36" s="10"/>
      <c r="F36" s="8"/>
    </row>
    <row r="37" spans="2:6" ht="17.25">
      <c r="B37" s="14" t="s">
        <v>16</v>
      </c>
      <c r="C37" s="10">
        <v>900000</v>
      </c>
      <c r="D37" s="7" t="s">
        <v>31</v>
      </c>
      <c r="E37" s="10"/>
      <c r="F37" s="8"/>
    </row>
    <row r="38" spans="2:6" ht="17.25">
      <c r="B38" s="14" t="s">
        <v>18</v>
      </c>
      <c r="C38" s="10">
        <v>100000</v>
      </c>
      <c r="D38" s="7" t="s">
        <v>19</v>
      </c>
      <c r="E38" s="10"/>
      <c r="F38" s="8"/>
    </row>
    <row r="39" spans="2:6" ht="17.25">
      <c r="B39" s="14" t="s">
        <v>20</v>
      </c>
      <c r="C39" s="10">
        <v>200000</v>
      </c>
      <c r="D39" s="7" t="s">
        <v>32</v>
      </c>
      <c r="E39" s="10"/>
      <c r="F39" s="8"/>
    </row>
    <row r="40" spans="2:6" ht="17.25">
      <c r="B40" s="14" t="s">
        <v>21</v>
      </c>
      <c r="C40" s="10">
        <v>100000</v>
      </c>
      <c r="D40" s="7" t="s">
        <v>22</v>
      </c>
      <c r="E40" s="10"/>
      <c r="F40" s="8"/>
    </row>
    <row r="41" spans="2:6" ht="17.25">
      <c r="B41" s="14" t="s">
        <v>23</v>
      </c>
      <c r="C41" s="10">
        <v>400000</v>
      </c>
      <c r="D41" s="7" t="s">
        <v>33</v>
      </c>
      <c r="E41" s="10"/>
      <c r="F41" s="8"/>
    </row>
    <row r="42" spans="2:6" ht="17.25">
      <c r="B42" s="14" t="s">
        <v>25</v>
      </c>
      <c r="C42" s="10">
        <v>60000</v>
      </c>
      <c r="D42" s="7" t="s">
        <v>34</v>
      </c>
      <c r="E42" s="10"/>
      <c r="F42" s="8"/>
    </row>
    <row r="43" spans="2:6" ht="17.25">
      <c r="B43" s="14" t="s">
        <v>26</v>
      </c>
      <c r="C43" s="15">
        <v>500000</v>
      </c>
      <c r="D43" s="7" t="s">
        <v>48</v>
      </c>
      <c r="E43" s="10"/>
      <c r="F43" s="8"/>
    </row>
    <row r="44" spans="2:6" ht="17.25">
      <c r="B44" s="14" t="s">
        <v>27</v>
      </c>
      <c r="C44" s="10">
        <v>600000</v>
      </c>
      <c r="D44" s="7" t="s">
        <v>28</v>
      </c>
      <c r="E44" s="10"/>
      <c r="F44" s="8"/>
    </row>
    <row r="45" spans="2:6" ht="17.25">
      <c r="B45" s="14" t="s">
        <v>30</v>
      </c>
      <c r="C45" s="10">
        <v>89540</v>
      </c>
      <c r="D45" s="7"/>
      <c r="E45" s="10"/>
      <c r="F45" s="8"/>
    </row>
    <row r="46" spans="2:6" ht="17.25">
      <c r="B46" s="14" t="s">
        <v>38</v>
      </c>
      <c r="C46" s="10">
        <f>C33-SUM(C36:C45)</f>
        <v>29000000</v>
      </c>
      <c r="D46" s="7" t="s">
        <v>39</v>
      </c>
      <c r="E46" s="10"/>
      <c r="F46" s="8"/>
    </row>
    <row r="47" spans="2:6" ht="24.75" customHeight="1">
      <c r="B47" s="14" t="s">
        <v>11</v>
      </c>
      <c r="C47" s="11">
        <f>SUM(C36:C46)</f>
        <v>32049540</v>
      </c>
      <c r="D47" s="8"/>
      <c r="E47" s="11"/>
      <c r="F47" s="8"/>
    </row>
  </sheetData>
  <printOptions/>
  <pageMargins left="0.58" right="0.49" top="0.51" bottom="0.5905511811023623" header="0.22" footer="0.5118110236220472"/>
  <pageSetup horizontalDpi="360" verticalDpi="360" orientation="portrait" paperSize="13" scale="75" r:id="rId2"/>
  <drawing r:id="rId1"/>
</worksheet>
</file>

<file path=xl/worksheets/sheet4.xml><?xml version="1.0" encoding="utf-8"?>
<worksheet xmlns="http://schemas.openxmlformats.org/spreadsheetml/2006/main" xmlns:r="http://schemas.openxmlformats.org/officeDocument/2006/relationships">
  <dimension ref="B2:F55"/>
  <sheetViews>
    <sheetView zoomScale="75" zoomScaleNormal="75" workbookViewId="0" topLeftCell="A14">
      <selection activeCell="M25" sqref="M25"/>
    </sheetView>
  </sheetViews>
  <sheetFormatPr defaultColWidth="9.00390625" defaultRowHeight="13.5"/>
  <cols>
    <col min="1" max="1" width="1.625" style="1" customWidth="1"/>
    <col min="2" max="2" width="22.75390625" style="1" customWidth="1"/>
    <col min="3" max="3" width="16.125" style="1" customWidth="1"/>
    <col min="4" max="4" width="21.00390625" style="1" customWidth="1"/>
    <col min="5" max="5" width="16.125" style="1" customWidth="1"/>
    <col min="6" max="6" width="25.25390625" style="1" customWidth="1"/>
    <col min="7" max="7" width="2.375" style="1" customWidth="1"/>
    <col min="8" max="16384" width="8.50390625" style="1" customWidth="1"/>
  </cols>
  <sheetData>
    <row r="1" ht="13.5" hidden="1"/>
    <row r="2" spans="2:6" ht="11.25" customHeight="1">
      <c r="B2" s="2"/>
      <c r="F2" s="3"/>
    </row>
    <row r="3" ht="11.25" customHeight="1"/>
    <row r="4" spans="2:6" ht="32.25" customHeight="1">
      <c r="B4" s="4"/>
      <c r="D4" s="1" t="s">
        <v>0</v>
      </c>
      <c r="F4" s="3"/>
    </row>
    <row r="5" spans="2:6" ht="19.5" customHeight="1">
      <c r="B5" s="5" t="s">
        <v>1</v>
      </c>
      <c r="C5" s="5" t="s">
        <v>2</v>
      </c>
      <c r="D5" s="5" t="s">
        <v>3</v>
      </c>
      <c r="E5" s="5" t="s">
        <v>4</v>
      </c>
      <c r="F5" s="5" t="s">
        <v>5</v>
      </c>
    </row>
    <row r="6" spans="2:6" ht="17.25">
      <c r="B6" s="14" t="s">
        <v>6</v>
      </c>
      <c r="C6" s="10">
        <v>26073256</v>
      </c>
      <c r="D6" s="7"/>
      <c r="E6" s="10">
        <v>26073256</v>
      </c>
      <c r="F6" s="8"/>
    </row>
    <row r="7" spans="2:6" ht="17.25">
      <c r="B7" s="14" t="s">
        <v>7</v>
      </c>
      <c r="C7" s="10">
        <v>4000000</v>
      </c>
      <c r="D7" s="7" t="s">
        <v>8</v>
      </c>
      <c r="E7" s="10">
        <v>4000000</v>
      </c>
      <c r="F7" s="8" t="s">
        <v>45</v>
      </c>
    </row>
    <row r="8" spans="2:6" ht="17.25">
      <c r="B8" s="14" t="s">
        <v>9</v>
      </c>
      <c r="C8" s="10">
        <v>0</v>
      </c>
      <c r="D8" s="7" t="s">
        <v>10</v>
      </c>
      <c r="E8" s="10">
        <v>16882</v>
      </c>
      <c r="F8" s="8"/>
    </row>
    <row r="9" spans="2:6" ht="24.75" customHeight="1">
      <c r="B9" s="14" t="s">
        <v>11</v>
      </c>
      <c r="C9" s="10">
        <f>SUM(C6,C7,C8)</f>
        <v>30073256</v>
      </c>
      <c r="D9" s="6"/>
      <c r="E9" s="10">
        <f>SUM(E6:E8)</f>
        <v>30090138</v>
      </c>
      <c r="F9" s="8"/>
    </row>
    <row r="10" ht="13.5" customHeight="1"/>
    <row r="11" spans="2:6" ht="19.5" customHeight="1">
      <c r="B11" s="5" t="s">
        <v>12</v>
      </c>
      <c r="C11" s="5" t="s">
        <v>2</v>
      </c>
      <c r="D11" s="5" t="s">
        <v>3</v>
      </c>
      <c r="E11" s="5" t="s">
        <v>4</v>
      </c>
      <c r="F11" s="5" t="s">
        <v>13</v>
      </c>
    </row>
    <row r="12" spans="2:6" ht="17.25">
      <c r="B12" s="14" t="s">
        <v>14</v>
      </c>
      <c r="C12" s="10">
        <v>200000</v>
      </c>
      <c r="D12" s="7" t="s">
        <v>15</v>
      </c>
      <c r="E12" s="10">
        <v>52025</v>
      </c>
      <c r="F12" s="8"/>
    </row>
    <row r="13" spans="2:6" ht="17.25">
      <c r="B13" s="14" t="s">
        <v>16</v>
      </c>
      <c r="C13" s="10">
        <v>1000000</v>
      </c>
      <c r="D13" s="7" t="s">
        <v>17</v>
      </c>
      <c r="E13" s="10">
        <v>518322</v>
      </c>
      <c r="F13" s="8"/>
    </row>
    <row r="14" spans="2:6" ht="17.25">
      <c r="B14" s="14" t="s">
        <v>18</v>
      </c>
      <c r="C14" s="10">
        <v>100000</v>
      </c>
      <c r="D14" s="7" t="s">
        <v>19</v>
      </c>
      <c r="E14" s="10">
        <v>849</v>
      </c>
      <c r="F14" s="8"/>
    </row>
    <row r="15" spans="2:6" ht="17.25">
      <c r="B15" s="14" t="s">
        <v>20</v>
      </c>
      <c r="C15" s="10">
        <v>600000</v>
      </c>
      <c r="D15" s="7" t="s">
        <v>32</v>
      </c>
      <c r="E15" s="10">
        <v>62375</v>
      </c>
      <c r="F15" s="8"/>
    </row>
    <row r="16" spans="2:6" ht="17.25">
      <c r="B16" s="14" t="s">
        <v>21</v>
      </c>
      <c r="C16" s="10">
        <v>400000</v>
      </c>
      <c r="D16" s="7" t="s">
        <v>22</v>
      </c>
      <c r="E16" s="10">
        <v>97017</v>
      </c>
      <c r="F16" s="8"/>
    </row>
    <row r="17" spans="2:6" ht="17.25">
      <c r="B17" s="14" t="s">
        <v>23</v>
      </c>
      <c r="C17" s="10">
        <v>500000</v>
      </c>
      <c r="D17" s="7" t="s">
        <v>24</v>
      </c>
      <c r="E17" s="10">
        <v>328450</v>
      </c>
      <c r="F17" s="8"/>
    </row>
    <row r="18" spans="2:6" ht="17.25">
      <c r="B18" s="14" t="s">
        <v>25</v>
      </c>
      <c r="C18" s="10">
        <v>100000</v>
      </c>
      <c r="D18" s="7" t="s">
        <v>36</v>
      </c>
      <c r="E18" s="10">
        <v>62440</v>
      </c>
      <c r="F18" s="8"/>
    </row>
    <row r="19" spans="2:6" ht="17.25">
      <c r="B19" s="14" t="s">
        <v>26</v>
      </c>
      <c r="C19" s="15">
        <v>700000</v>
      </c>
      <c r="D19" s="7" t="s">
        <v>46</v>
      </c>
      <c r="E19" s="10">
        <v>356520</v>
      </c>
      <c r="F19" s="8"/>
    </row>
    <row r="20" spans="2:6" ht="17.25">
      <c r="B20" s="14" t="s">
        <v>27</v>
      </c>
      <c r="C20" s="10">
        <v>500000</v>
      </c>
      <c r="D20" s="7" t="s">
        <v>28</v>
      </c>
      <c r="E20" s="10">
        <v>512600</v>
      </c>
      <c r="F20" s="8"/>
    </row>
    <row r="21" spans="2:6" ht="17.25">
      <c r="B21" s="14" t="s">
        <v>30</v>
      </c>
      <c r="C21" s="10">
        <v>100000</v>
      </c>
      <c r="D21" s="7"/>
      <c r="E21" s="10">
        <v>0</v>
      </c>
      <c r="F21" s="8"/>
    </row>
    <row r="22" spans="2:6" ht="17.25">
      <c r="B22" s="14" t="s">
        <v>38</v>
      </c>
      <c r="C22" s="10">
        <f>C9-SUM(C12:C21)</f>
        <v>25873256</v>
      </c>
      <c r="D22" s="7" t="s">
        <v>39</v>
      </c>
      <c r="E22" s="10">
        <f>E23-SUM(E12:E21)</f>
        <v>28099540</v>
      </c>
      <c r="F22" s="8" t="s">
        <v>40</v>
      </c>
    </row>
    <row r="23" spans="2:6" ht="24.75" customHeight="1">
      <c r="B23" s="14" t="s">
        <v>11</v>
      </c>
      <c r="C23" s="11">
        <f>SUM(C12:C22)</f>
        <v>30073256</v>
      </c>
      <c r="D23" s="8"/>
      <c r="E23" s="11">
        <f>SUM(E9)</f>
        <v>30090138</v>
      </c>
      <c r="F23" s="8"/>
    </row>
    <row r="24" spans="2:6" ht="10.5" customHeight="1">
      <c r="B24" s="12"/>
      <c r="C24" s="13"/>
      <c r="D24" s="3"/>
      <c r="E24" s="13"/>
      <c r="F24" s="3"/>
    </row>
    <row r="25" ht="45" customHeight="1"/>
    <row r="27" spans="2:6" ht="19.5" customHeight="1">
      <c r="B27" s="5" t="s">
        <v>1</v>
      </c>
      <c r="C27" s="5" t="s">
        <v>2</v>
      </c>
      <c r="D27" s="5" t="s">
        <v>3</v>
      </c>
      <c r="E27" s="5" t="s">
        <v>4</v>
      </c>
      <c r="F27" s="5" t="s">
        <v>5</v>
      </c>
    </row>
    <row r="28" spans="2:6" ht="17.25">
      <c r="B28" s="14" t="s">
        <v>6</v>
      </c>
      <c r="C28" s="10">
        <v>28099540</v>
      </c>
      <c r="D28" s="7"/>
      <c r="E28" s="10"/>
      <c r="F28" s="8"/>
    </row>
    <row r="29" spans="2:6" ht="17.25">
      <c r="B29" s="14" t="s">
        <v>7</v>
      </c>
      <c r="C29" s="10">
        <v>3950000</v>
      </c>
      <c r="D29" s="7" t="s">
        <v>8</v>
      </c>
      <c r="E29" s="10"/>
      <c r="F29" s="8" t="s">
        <v>47</v>
      </c>
    </row>
    <row r="30" spans="2:6" ht="17.25">
      <c r="B30" s="14" t="s">
        <v>9</v>
      </c>
      <c r="C30" s="10">
        <v>0</v>
      </c>
      <c r="D30" s="7" t="s">
        <v>10</v>
      </c>
      <c r="E30" s="10"/>
      <c r="F30" s="8"/>
    </row>
    <row r="31" spans="2:6" ht="24.75" customHeight="1">
      <c r="B31" s="14" t="s">
        <v>11</v>
      </c>
      <c r="C31" s="10">
        <f>SUM(C28,C29,C30)</f>
        <v>32049540</v>
      </c>
      <c r="D31" s="6"/>
      <c r="E31" s="10"/>
      <c r="F31" s="8"/>
    </row>
    <row r="32" ht="15" customHeight="1"/>
    <row r="33" spans="2:6" ht="19.5" customHeight="1">
      <c r="B33" s="5" t="s">
        <v>12</v>
      </c>
      <c r="C33" s="5" t="s">
        <v>2</v>
      </c>
      <c r="D33" s="5" t="s">
        <v>3</v>
      </c>
      <c r="E33" s="5" t="s">
        <v>4</v>
      </c>
      <c r="F33" s="5" t="s">
        <v>13</v>
      </c>
    </row>
    <row r="34" spans="2:6" ht="17.25">
      <c r="B34" s="14" t="s">
        <v>14</v>
      </c>
      <c r="C34" s="10">
        <v>100000</v>
      </c>
      <c r="D34" s="7" t="s">
        <v>15</v>
      </c>
      <c r="E34" s="10"/>
      <c r="F34" s="8"/>
    </row>
    <row r="35" spans="2:6" ht="17.25">
      <c r="B35" s="14" t="s">
        <v>16</v>
      </c>
      <c r="C35" s="10">
        <v>900000</v>
      </c>
      <c r="D35" s="7" t="s">
        <v>49</v>
      </c>
      <c r="E35" s="10"/>
      <c r="F35" s="8"/>
    </row>
    <row r="36" spans="2:6" ht="17.25">
      <c r="B36" s="14" t="s">
        <v>18</v>
      </c>
      <c r="C36" s="10">
        <v>100000</v>
      </c>
      <c r="D36" s="7" t="s">
        <v>19</v>
      </c>
      <c r="E36" s="10"/>
      <c r="F36" s="8"/>
    </row>
    <row r="37" spans="2:6" ht="17.25">
      <c r="B37" s="14" t="s">
        <v>20</v>
      </c>
      <c r="C37" s="10">
        <v>200000</v>
      </c>
      <c r="D37" s="7" t="s">
        <v>32</v>
      </c>
      <c r="E37" s="10"/>
      <c r="F37" s="8"/>
    </row>
    <row r="38" spans="2:6" ht="17.25">
      <c r="B38" s="14" t="s">
        <v>21</v>
      </c>
      <c r="C38" s="10">
        <v>100000</v>
      </c>
      <c r="D38" s="7" t="s">
        <v>22</v>
      </c>
      <c r="E38" s="10"/>
      <c r="F38" s="8"/>
    </row>
    <row r="39" spans="2:6" ht="17.25">
      <c r="B39" s="14" t="s">
        <v>23</v>
      </c>
      <c r="C39" s="10">
        <v>400000</v>
      </c>
      <c r="D39" s="7" t="s">
        <v>33</v>
      </c>
      <c r="E39" s="10"/>
      <c r="F39" s="8"/>
    </row>
    <row r="40" spans="2:6" ht="17.25">
      <c r="B40" s="14" t="s">
        <v>25</v>
      </c>
      <c r="C40" s="10">
        <v>60000</v>
      </c>
      <c r="D40" s="7" t="s">
        <v>34</v>
      </c>
      <c r="E40" s="10"/>
      <c r="F40" s="8"/>
    </row>
    <row r="41" spans="2:6" ht="17.25">
      <c r="B41" s="14" t="s">
        <v>26</v>
      </c>
      <c r="C41" s="15">
        <v>10500000</v>
      </c>
      <c r="D41" s="7" t="s">
        <v>50</v>
      </c>
      <c r="E41" s="10"/>
      <c r="F41" s="8" t="s">
        <v>51</v>
      </c>
    </row>
    <row r="42" spans="2:6" ht="17.25">
      <c r="B42" s="14" t="s">
        <v>27</v>
      </c>
      <c r="C42" s="10">
        <v>600000</v>
      </c>
      <c r="D42" s="7" t="s">
        <v>28</v>
      </c>
      <c r="E42" s="10"/>
      <c r="F42" s="8"/>
    </row>
    <row r="43" spans="2:6" ht="17.25">
      <c r="B43" s="14" t="s">
        <v>30</v>
      </c>
      <c r="C43" s="10">
        <v>89540</v>
      </c>
      <c r="D43" s="7"/>
      <c r="E43" s="10"/>
      <c r="F43" s="8"/>
    </row>
    <row r="44" spans="2:6" ht="17.25">
      <c r="B44" s="14" t="s">
        <v>38</v>
      </c>
      <c r="C44" s="10">
        <f>C31-SUM(C34:C43)</f>
        <v>19000000</v>
      </c>
      <c r="D44" s="7" t="s">
        <v>52</v>
      </c>
      <c r="E44" s="10"/>
      <c r="F44" s="8"/>
    </row>
    <row r="45" spans="2:6" ht="24.75" customHeight="1">
      <c r="B45" s="14" t="s">
        <v>11</v>
      </c>
      <c r="C45" s="11">
        <f>SUM(C34:C44)</f>
        <v>32049540</v>
      </c>
      <c r="D45" s="8"/>
      <c r="E45" s="11"/>
      <c r="F45" s="8"/>
    </row>
    <row r="48" spans="2:3" ht="16.5" customHeight="1" thickBot="1">
      <c r="B48" s="1" t="s">
        <v>53</v>
      </c>
      <c r="C48" s="1" t="s">
        <v>54</v>
      </c>
    </row>
    <row r="49" spans="2:4" ht="16.5" customHeight="1">
      <c r="B49" s="16"/>
      <c r="C49" s="17" t="s">
        <v>55</v>
      </c>
      <c r="D49" s="18" t="s">
        <v>56</v>
      </c>
    </row>
    <row r="50" spans="2:4" ht="16.5" customHeight="1">
      <c r="B50" s="19">
        <v>38169</v>
      </c>
      <c r="C50" s="24">
        <v>1000</v>
      </c>
      <c r="D50" s="20"/>
    </row>
    <row r="51" spans="2:4" ht="16.5" customHeight="1">
      <c r="B51" s="19">
        <v>38412</v>
      </c>
      <c r="C51" s="24">
        <v>2000</v>
      </c>
      <c r="D51" s="21" t="s">
        <v>57</v>
      </c>
    </row>
    <row r="52" spans="2:4" ht="16.5" customHeight="1">
      <c r="B52" s="19">
        <v>38777</v>
      </c>
      <c r="C52" s="24">
        <v>130</v>
      </c>
      <c r="D52" s="21">
        <v>230</v>
      </c>
    </row>
    <row r="53" spans="2:4" ht="16.5" customHeight="1">
      <c r="B53" s="19">
        <v>39142</v>
      </c>
      <c r="C53" s="24">
        <v>130</v>
      </c>
      <c r="D53" s="21">
        <v>230</v>
      </c>
    </row>
    <row r="54" spans="2:4" ht="16.5" customHeight="1">
      <c r="B54" s="19">
        <v>39508</v>
      </c>
      <c r="C54" s="24">
        <v>130</v>
      </c>
      <c r="D54" s="21">
        <v>230</v>
      </c>
    </row>
    <row r="55" spans="2:5" ht="16.5" customHeight="1" thickBot="1">
      <c r="B55" s="22">
        <v>39873</v>
      </c>
      <c r="C55" s="25">
        <v>130</v>
      </c>
      <c r="D55" s="23">
        <v>230</v>
      </c>
      <c r="E55" s="1" t="s">
        <v>58</v>
      </c>
    </row>
    <row r="56" ht="16.5" customHeight="1"/>
    <row r="57" ht="16.5" customHeight="1"/>
    <row r="58" ht="16.5" customHeight="1"/>
    <row r="59" ht="16.5" customHeight="1"/>
    <row r="60" ht="16.5" customHeight="1"/>
    <row r="61" ht="16.5" customHeight="1"/>
    <row r="62" ht="16.5" customHeight="1"/>
    <row r="63" ht="16.5" customHeight="1"/>
    <row r="64" ht="16.5" customHeight="1"/>
  </sheetData>
  <printOptions/>
  <pageMargins left="0.58" right="0.49" top="0.32" bottom="0.37" header="0.22" footer="0.24"/>
  <pageSetup horizontalDpi="360" verticalDpi="360" orientation="portrait" paperSize="13"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kuramoto</dc:creator>
  <cp:keywords/>
  <dc:description/>
  <cp:lastModifiedBy>セイブ</cp:lastModifiedBy>
  <cp:lastPrinted>2007-07-03T06:45:41Z</cp:lastPrinted>
  <dcterms:created xsi:type="dcterms:W3CDTF">1997-03-23T13:18:00Z</dcterms:created>
  <dcterms:modified xsi:type="dcterms:W3CDTF">2007-07-03T06:45:58Z</dcterms:modified>
  <cp:category/>
  <cp:version/>
  <cp:contentType/>
  <cp:contentStatus/>
</cp:coreProperties>
</file>